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Свод" sheetId="1" r:id="rId1"/>
  </sheets>
  <definedNames>
    <definedName name="_xlnm.Print_Area" localSheetId="0">Свод!$A$1:$Y$10</definedName>
  </definedNames>
  <calcPr calcId="152511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N5" i="1"/>
  <c r="N6" i="1"/>
  <c r="N7" i="1"/>
  <c r="N8" i="1"/>
  <c r="N9" i="1"/>
  <c r="L5" i="1"/>
  <c r="L6" i="1"/>
  <c r="L7" i="1"/>
  <c r="L8" i="1"/>
  <c r="L9" i="1"/>
  <c r="O4" i="1" l="1"/>
  <c r="P4" i="1" s="1"/>
  <c r="H4" i="1"/>
  <c r="M4" i="1"/>
  <c r="N4" i="1" s="1"/>
  <c r="F4" i="1"/>
  <c r="K4" i="1"/>
  <c r="L4" i="1" s="1"/>
  <c r="I4" i="1"/>
  <c r="G4" i="1"/>
  <c r="E4" i="1"/>
  <c r="J6" i="1" l="1"/>
  <c r="H6" i="1"/>
  <c r="F6" i="1" l="1"/>
  <c r="D4" i="1"/>
  <c r="C4" i="1"/>
  <c r="B4" i="1"/>
  <c r="F7" i="1" l="1"/>
  <c r="F8" i="1"/>
  <c r="F9" i="1"/>
  <c r="J7" i="1"/>
  <c r="J9" i="1"/>
  <c r="J4" i="1"/>
  <c r="J5" i="1"/>
  <c r="H7" i="1"/>
  <c r="H8" i="1"/>
  <c r="H5" i="1"/>
  <c r="F5" i="1"/>
  <c r="J8" i="1" l="1"/>
  <c r="H9" i="1"/>
</calcChain>
</file>

<file path=xl/sharedStrings.xml><?xml version="1.0" encoding="utf-8"?>
<sst xmlns="http://schemas.openxmlformats.org/spreadsheetml/2006/main" count="23" uniqueCount="23">
  <si>
    <t>Наименование</t>
  </si>
  <si>
    <t>1. Количество точек поставки, шт.</t>
  </si>
  <si>
    <t>1.1 Количество точек поставки, оборудованных приборами учета, шт.</t>
  </si>
  <si>
    <t>1.1.1 Количество точек поставки, оборудованных приборами учета, с возможностью дистанционного сбора данных, включенных в систему, шт.</t>
  </si>
  <si>
    <t>2. Количество точек поставки, шт.</t>
  </si>
  <si>
    <t>2.1 Количество точек поставки, оборудованных приборами учета, шт.</t>
  </si>
  <si>
    <t>2.1.1 Количество точек поставки, оборудованных приборами учета, с возможностью дистанционного сбора данных, включенных в систему, шт.</t>
  </si>
  <si>
    <t>Всего</t>
  </si>
  <si>
    <t>Юридические лица, ИП</t>
  </si>
  <si>
    <t>Физические лица (многоквартирные дома)</t>
  </si>
  <si>
    <t>Физические лица (частные домовладения)</t>
  </si>
  <si>
    <t>Вводы в многоквартирные дома</t>
  </si>
  <si>
    <t>Технический учет</t>
  </si>
  <si>
    <t>Количество точек поставки всего и точек поставки, оборудованных приборами учета электрической энергии</t>
  </si>
  <si>
    <t>Динамика к 2022, %</t>
  </si>
  <si>
    <t>Динамика к 2023г.,%</t>
  </si>
  <si>
    <t>Динамика к 2022г., %</t>
  </si>
  <si>
    <t>Динамика к 2022г.,%</t>
  </si>
  <si>
    <t>Динамика к 2023, %</t>
  </si>
  <si>
    <t>Динамика к 2023г., %</t>
  </si>
  <si>
    <t>3. Количество точек поставки, шт.</t>
  </si>
  <si>
    <t>3.1 Количество точек поставки, оборудованных приборами учета, шт.</t>
  </si>
  <si>
    <t>3.1.1 Количество точек поставки, оборудованных приборами учета, с возможностью дистанционного сбора данных, включенных в систему,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</si>
</sst>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0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BreakPreview" zoomScaleNormal="100" zoomScaleSheetLayoutView="100" workbookViewId="0">
      <selection activeCell="K4" sqref="K4"/>
    </sheetView>
  </sheetViews>
  <sheetFormatPr defaultRowHeight="15" x14ac:dyDescent="0.25"/>
  <cols>
    <col min="1" max="1" width="24.42578125" style="1" customWidth="1"/>
    <col min="2" max="2" width="13.7109375" style="1" customWidth="1"/>
    <col min="3" max="3" width="15.5703125" style="1" customWidth="1"/>
    <col min="4" max="4" width="18.7109375" style="1" customWidth="1"/>
    <col min="5" max="5" width="13.7109375" style="1" customWidth="1"/>
    <col min="6" max="6" width="10.85546875" style="1" customWidth="1"/>
    <col min="7" max="7" width="15.7109375" style="1" customWidth="1"/>
    <col min="8" max="8" width="11.28515625" style="1" customWidth="1"/>
    <col min="9" max="9" width="18.7109375" style="1" customWidth="1"/>
    <col min="10" max="10" width="10.85546875" style="1" customWidth="1"/>
    <col min="11" max="11" width="14.140625" style="1" customWidth="1"/>
    <col min="12" max="12" width="12.7109375" style="1" customWidth="1"/>
    <col min="13" max="13" width="17" style="1" customWidth="1"/>
    <col min="14" max="14" width="11.140625" style="1" customWidth="1"/>
    <col min="15" max="15" width="18.140625" style="1" customWidth="1"/>
    <col min="16" max="16" width="14.140625" style="1" customWidth="1"/>
    <col min="17" max="20" width="9.140625" style="1"/>
  </cols>
  <sheetData>
    <row r="1" spans="1:20" s="3" customFormat="1" ht="24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"/>
      <c r="R1" s="2"/>
      <c r="S1" s="2"/>
      <c r="T1" s="2"/>
    </row>
    <row r="2" spans="1:20" x14ac:dyDescent="0.25">
      <c r="A2" s="12" t="s">
        <v>0</v>
      </c>
      <c r="B2" s="12">
        <v>2022</v>
      </c>
      <c r="C2" s="12"/>
      <c r="D2" s="12"/>
      <c r="E2" s="12">
        <v>2023</v>
      </c>
      <c r="F2" s="12"/>
      <c r="G2" s="12"/>
      <c r="H2" s="12"/>
      <c r="I2" s="12"/>
      <c r="J2" s="12"/>
      <c r="K2" s="12">
        <v>2024</v>
      </c>
      <c r="L2" s="12"/>
      <c r="M2" s="12"/>
      <c r="N2" s="12"/>
      <c r="O2" s="12"/>
      <c r="P2" s="12"/>
    </row>
    <row r="3" spans="1:20" ht="168.75" customHeight="1" x14ac:dyDescent="0.25">
      <c r="A3" s="12"/>
      <c r="B3" s="4" t="s">
        <v>1</v>
      </c>
      <c r="C3" s="4" t="s">
        <v>2</v>
      </c>
      <c r="D3" s="4" t="s">
        <v>3</v>
      </c>
      <c r="E3" s="9" t="s">
        <v>4</v>
      </c>
      <c r="F3" s="9" t="s">
        <v>14</v>
      </c>
      <c r="G3" s="9" t="s">
        <v>5</v>
      </c>
      <c r="H3" s="9" t="s">
        <v>17</v>
      </c>
      <c r="I3" s="9" t="s">
        <v>6</v>
      </c>
      <c r="J3" s="4" t="s">
        <v>16</v>
      </c>
      <c r="K3" s="9" t="s">
        <v>20</v>
      </c>
      <c r="L3" s="9" t="s">
        <v>18</v>
      </c>
      <c r="M3" s="9" t="s">
        <v>21</v>
      </c>
      <c r="N3" s="9" t="s">
        <v>15</v>
      </c>
      <c r="O3" s="9" t="s">
        <v>22</v>
      </c>
      <c r="P3" s="10" t="s">
        <v>19</v>
      </c>
    </row>
    <row r="4" spans="1:20" x14ac:dyDescent="0.25">
      <c r="A4" s="5" t="s">
        <v>7</v>
      </c>
      <c r="B4" s="7">
        <f t="shared" ref="B4" si="0">SUM(B5:B9)</f>
        <v>50256</v>
      </c>
      <c r="C4" s="7">
        <f>SUM(C5:C9)</f>
        <v>45100</v>
      </c>
      <c r="D4" s="7">
        <f>SUM(D5:D9)</f>
        <v>19182</v>
      </c>
      <c r="E4" s="7">
        <f>SUM(E5:E9)</f>
        <v>51679</v>
      </c>
      <c r="F4" s="11">
        <f>1-B4/E4</f>
        <v>2.7535362526364682E-2</v>
      </c>
      <c r="G4" s="7">
        <f>SUM(G5:G9)</f>
        <v>46553</v>
      </c>
      <c r="H4" s="11">
        <f>1-C4/G4</f>
        <v>3.1211737159796415E-2</v>
      </c>
      <c r="I4" s="7">
        <f>SUM(I5:I9)</f>
        <v>20605</v>
      </c>
      <c r="J4" s="11">
        <f>1-D4/I4</f>
        <v>6.9060907546712014E-2</v>
      </c>
      <c r="K4" s="7">
        <f>SUM(K5:K9)</f>
        <v>50839</v>
      </c>
      <c r="L4" s="11">
        <f>-(E4-K4)/E4</f>
        <v>-1.6254184484993904E-2</v>
      </c>
      <c r="M4" s="7">
        <f>SUM(M5:M9)</f>
        <v>46271</v>
      </c>
      <c r="N4" s="11">
        <f>-(G4-M4)/G4</f>
        <v>-6.0576117543445105E-3</v>
      </c>
      <c r="O4" s="7">
        <f>SUM(O5:O9)</f>
        <v>25437</v>
      </c>
      <c r="P4" s="6">
        <f>-(I4-O4)/I4</f>
        <v>0.23450618781849067</v>
      </c>
    </row>
    <row r="5" spans="1:20" x14ac:dyDescent="0.25">
      <c r="A5" s="5" t="s">
        <v>8</v>
      </c>
      <c r="B5" s="7">
        <v>14893</v>
      </c>
      <c r="C5" s="7">
        <v>10527</v>
      </c>
      <c r="D5" s="7">
        <v>2326</v>
      </c>
      <c r="E5" s="7">
        <v>15639</v>
      </c>
      <c r="F5" s="11">
        <f>1-B5/E5</f>
        <v>4.7701259671334539E-2</v>
      </c>
      <c r="G5" s="7">
        <v>11273</v>
      </c>
      <c r="H5" s="11">
        <f>1-C5/G5</f>
        <v>6.6175818326975944E-2</v>
      </c>
      <c r="I5" s="7">
        <v>3072</v>
      </c>
      <c r="J5" s="11">
        <f>1-D5/I5</f>
        <v>0.24283854166666663</v>
      </c>
      <c r="K5" s="7">
        <v>14728</v>
      </c>
      <c r="L5" s="11">
        <f t="shared" ref="L5:L9" si="1">-(E5-K5)/E5</f>
        <v>-5.8251806381482189E-2</v>
      </c>
      <c r="M5" s="7">
        <v>10791</v>
      </c>
      <c r="N5" s="11">
        <f t="shared" ref="N5:N9" si="2">-(G5-M5)/G5</f>
        <v>-4.2757030071853101E-2</v>
      </c>
      <c r="O5" s="7">
        <v>4385</v>
      </c>
      <c r="P5" s="6">
        <f t="shared" ref="P5:P9" si="3">-(I5-O5)/I5</f>
        <v>0.42740885416666669</v>
      </c>
    </row>
    <row r="6" spans="1:20" ht="45" x14ac:dyDescent="0.25">
      <c r="A6" s="5" t="s">
        <v>9</v>
      </c>
      <c r="B6" s="7">
        <v>325</v>
      </c>
      <c r="C6" s="7">
        <v>321</v>
      </c>
      <c r="D6" s="7">
        <v>32</v>
      </c>
      <c r="E6" s="7">
        <v>356</v>
      </c>
      <c r="F6" s="11">
        <f>1-B6/E6</f>
        <v>8.7078651685393305E-2</v>
      </c>
      <c r="G6" s="7">
        <v>352</v>
      </c>
      <c r="H6" s="11">
        <f>1-C6/G6</f>
        <v>8.8068181818181768E-2</v>
      </c>
      <c r="I6" s="7">
        <v>63</v>
      </c>
      <c r="J6" s="11">
        <f>1-D6/I6</f>
        <v>0.49206349206349209</v>
      </c>
      <c r="K6" s="7">
        <v>368</v>
      </c>
      <c r="L6" s="11">
        <f t="shared" si="1"/>
        <v>3.3707865168539325E-2</v>
      </c>
      <c r="M6" s="7">
        <v>361</v>
      </c>
      <c r="N6" s="11">
        <f t="shared" si="2"/>
        <v>2.556818181818182E-2</v>
      </c>
      <c r="O6" s="7">
        <v>63</v>
      </c>
      <c r="P6" s="6">
        <f t="shared" si="3"/>
        <v>0</v>
      </c>
    </row>
    <row r="7" spans="1:20" ht="45" x14ac:dyDescent="0.25">
      <c r="A7" s="5" t="s">
        <v>10</v>
      </c>
      <c r="B7" s="7">
        <v>29265</v>
      </c>
      <c r="C7" s="7">
        <v>29072</v>
      </c>
      <c r="D7" s="7">
        <v>15521</v>
      </c>
      <c r="E7" s="7">
        <v>29724</v>
      </c>
      <c r="F7" s="11">
        <f t="shared" ref="F7:F9" si="4">1-B7/E7</f>
        <v>1.5442067016552263E-2</v>
      </c>
      <c r="G7" s="7">
        <v>29561</v>
      </c>
      <c r="H7" s="11">
        <f t="shared" ref="H7:H9" si="5">1-C7/G7</f>
        <v>1.6542065559351893E-2</v>
      </c>
      <c r="I7" s="7">
        <v>15980</v>
      </c>
      <c r="J7" s="11">
        <f t="shared" ref="J7:J9" si="6">1-D7/I7</f>
        <v>2.8723404255319163E-2</v>
      </c>
      <c r="K7" s="7">
        <v>29459</v>
      </c>
      <c r="L7" s="11">
        <f t="shared" si="1"/>
        <v>-8.9153545956129725E-3</v>
      </c>
      <c r="M7" s="7">
        <v>29396</v>
      </c>
      <c r="N7" s="11">
        <f t="shared" si="2"/>
        <v>-5.5816785629714824E-3</v>
      </c>
      <c r="O7" s="7">
        <v>17770</v>
      </c>
      <c r="P7" s="6">
        <f t="shared" si="3"/>
        <v>0.11201501877346684</v>
      </c>
    </row>
    <row r="8" spans="1:20" ht="30" x14ac:dyDescent="0.25">
      <c r="A8" s="5" t="s">
        <v>11</v>
      </c>
      <c r="B8" s="7">
        <v>4598</v>
      </c>
      <c r="C8" s="7">
        <v>4478</v>
      </c>
      <c r="D8" s="7">
        <v>807</v>
      </c>
      <c r="E8" s="7">
        <v>4598</v>
      </c>
      <c r="F8" s="11">
        <f t="shared" si="4"/>
        <v>0</v>
      </c>
      <c r="G8" s="7">
        <v>4478</v>
      </c>
      <c r="H8" s="11">
        <f t="shared" si="5"/>
        <v>0</v>
      </c>
      <c r="I8" s="7">
        <v>807</v>
      </c>
      <c r="J8" s="11">
        <f t="shared" si="6"/>
        <v>0</v>
      </c>
      <c r="K8" s="7">
        <v>4682</v>
      </c>
      <c r="L8" s="11">
        <f t="shared" si="1"/>
        <v>1.8268812527185731E-2</v>
      </c>
      <c r="M8" s="7">
        <v>4682</v>
      </c>
      <c r="N8" s="11">
        <f t="shared" si="2"/>
        <v>4.5556051808843236E-2</v>
      </c>
      <c r="O8" s="7">
        <v>2418</v>
      </c>
      <c r="P8" s="6">
        <f t="shared" si="3"/>
        <v>1.996282527881041</v>
      </c>
    </row>
    <row r="9" spans="1:20" x14ac:dyDescent="0.25">
      <c r="A9" s="5" t="s">
        <v>12</v>
      </c>
      <c r="B9" s="7">
        <v>1175</v>
      </c>
      <c r="C9" s="7">
        <v>702</v>
      </c>
      <c r="D9" s="8">
        <v>496</v>
      </c>
      <c r="E9" s="7">
        <v>1362</v>
      </c>
      <c r="F9" s="11">
        <f t="shared" si="4"/>
        <v>0.13729809104258439</v>
      </c>
      <c r="G9" s="7">
        <v>889</v>
      </c>
      <c r="H9" s="11">
        <f t="shared" si="5"/>
        <v>0.21034870641169856</v>
      </c>
      <c r="I9" s="8">
        <v>683</v>
      </c>
      <c r="J9" s="11">
        <f t="shared" si="6"/>
        <v>0.27379209370424595</v>
      </c>
      <c r="K9" s="7">
        <v>1602</v>
      </c>
      <c r="L9" s="11">
        <f t="shared" si="1"/>
        <v>0.1762114537444934</v>
      </c>
      <c r="M9" s="8">
        <v>1041</v>
      </c>
      <c r="N9" s="11">
        <f t="shared" si="2"/>
        <v>0.17097862767154107</v>
      </c>
      <c r="O9" s="8">
        <v>801</v>
      </c>
      <c r="P9" s="6">
        <f t="shared" si="3"/>
        <v>0.17276720351390923</v>
      </c>
    </row>
  </sheetData>
  <mergeCells count="5">
    <mergeCell ref="B2:D2"/>
    <mergeCell ref="E2:J2"/>
    <mergeCell ref="A2:A3"/>
    <mergeCell ref="K2:P2"/>
    <mergeCell ref="A1:P1"/>
  </mergeCells>
  <pageMargins left="0.19685039370078741" right="0.19685039370078741" top="0.19685039370078741" bottom="0.19685039370078741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2025-03-25T05:22:28Z</dcterms:modified>
</cp:coreProperties>
</file>