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080" windowWidth="19200" windowHeight="10515"/>
  </bookViews>
  <sheets>
    <sheet name="Отчет" sheetId="1" r:id="rId1"/>
    <sheet name="Лист2" sheetId="2" state="hidden" r:id="rId2"/>
  </sheets>
  <definedNames>
    <definedName name="_ftn1" localSheetId="0">Отчет!#REF!</definedName>
    <definedName name="_ftnref1" localSheetId="0">Отчет!$A$2</definedName>
    <definedName name="_Toc472327096" localSheetId="0">Отчет!$A$2</definedName>
    <definedName name="M">Лист2!$B$2:$B$13</definedName>
  </definedNames>
  <calcPr calcId="145621"/>
</workbook>
</file>

<file path=xl/calcChain.xml><?xml version="1.0" encoding="utf-8"?>
<calcChain xmlns="http://schemas.openxmlformats.org/spreadsheetml/2006/main">
  <c r="AB12" i="1" l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1" i="1"/>
  <c r="I52" i="1" l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2" i="1"/>
  <c r="I96" i="1"/>
  <c r="I91" i="1"/>
  <c r="I88" i="1"/>
  <c r="I83" i="1"/>
  <c r="I82" i="1"/>
  <c r="I78" i="1"/>
  <c r="I77" i="1"/>
  <c r="I72" i="1"/>
  <c r="I71" i="1"/>
  <c r="I67" i="1"/>
  <c r="I59" i="1"/>
  <c r="I58" i="1"/>
  <c r="I48" i="1"/>
  <c r="I47" i="1"/>
  <c r="I42" i="1"/>
  <c r="I41" i="1"/>
  <c r="I37" i="1"/>
  <c r="I36" i="1"/>
  <c r="I33" i="1"/>
  <c r="I32" i="1"/>
  <c r="I26" i="1"/>
  <c r="I20" i="1"/>
  <c r="I19" i="1"/>
  <c r="I18" i="1"/>
  <c r="I17" i="1"/>
  <c r="I16" i="1"/>
  <c r="I15" i="1"/>
  <c r="I14" i="1"/>
  <c r="I13" i="1"/>
  <c r="I11" i="1"/>
  <c r="I99" i="1"/>
  <c r="I95" i="1"/>
  <c r="I90" i="1"/>
  <c r="I87" i="1"/>
  <c r="I86" i="1"/>
  <c r="I81" i="1"/>
  <c r="I75" i="1"/>
  <c r="I70" i="1"/>
  <c r="I66" i="1"/>
  <c r="I65" i="1"/>
  <c r="I62" i="1"/>
  <c r="I57" i="1"/>
  <c r="I56" i="1"/>
  <c r="I51" i="1"/>
  <c r="I46" i="1"/>
  <c r="I40" i="1"/>
  <c r="I31" i="1"/>
  <c r="I12" i="1"/>
  <c r="I80" i="1" l="1"/>
  <c r="I84" i="1"/>
  <c r="I85" i="1"/>
  <c r="I93" i="1"/>
  <c r="I94" i="1"/>
  <c r="I98" i="1"/>
  <c r="I79" i="1"/>
  <c r="I74" i="1"/>
  <c r="I73" i="1"/>
  <c r="I69" i="1"/>
  <c r="I68" i="1"/>
  <c r="I64" i="1"/>
  <c r="I61" i="1"/>
  <c r="I60" i="1"/>
  <c r="I55" i="1"/>
  <c r="I54" i="1"/>
  <c r="I53" i="1"/>
  <c r="I50" i="1"/>
  <c r="I49" i="1"/>
  <c r="I45" i="1"/>
  <c r="I44" i="1"/>
  <c r="I39" i="1"/>
  <c r="I38" i="1"/>
  <c r="I35" i="1"/>
  <c r="I34" i="1"/>
  <c r="I30" i="1"/>
  <c r="I29" i="1"/>
  <c r="I28" i="1"/>
  <c r="I25" i="1"/>
  <c r="I24" i="1"/>
  <c r="I23" i="1"/>
  <c r="I22" i="1"/>
</calcChain>
</file>

<file path=xl/sharedStrings.xml><?xml version="1.0" encoding="utf-8"?>
<sst xmlns="http://schemas.openxmlformats.org/spreadsheetml/2006/main" count="574" uniqueCount="183">
  <si>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</si>
  <si>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</si>
  <si>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</si>
  <si>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</si>
  <si>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</si>
  <si>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</si>
  <si>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</si>
  <si>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</si>
  <si>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</si>
  <si>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</si>
  <si>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</si>
  <si>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</si>
  <si>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</si>
  <si>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</si>
  <si>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</si>
  <si>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</si>
  <si>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</si>
  <si>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</si>
  <si>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</si>
  <si>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</si>
  <si>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</si>
  <si>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</si>
  <si>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</si>
  <si>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</si>
  <si>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</si>
  <si>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</si>
  <si>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</si>
  <si>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</si>
  <si>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</si>
  <si>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</si>
  <si>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</si>
  <si>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</si>
  <si>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</si>
  <si>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</si>
  <si>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</si>
  <si>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</si>
  <si>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</si>
  <si>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</si>
  <si>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</si>
  <si>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</si>
  <si>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</si>
  <si>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</si>
  <si>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электросетевой организации</t>
  </si>
  <si>
    <t>месяц</t>
  </si>
  <si>
    <t>года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</si>
  <si>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</si>
  <si>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Вид прекращения передачи электроэнергии (П, А, В, В1)</t>
  </si>
  <si>
    <t>Вид объекта: КЛ, ВЛ, ПС, ТП, РП, КВЛ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</si>
  <si>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</si>
  <si>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ТП</t>
  </si>
  <si>
    <t>П</t>
  </si>
  <si>
    <t>В</t>
  </si>
  <si>
    <t>ПС</t>
  </si>
  <si>
    <t>4.13</t>
  </si>
  <si>
    <t>10 (10.5)</t>
  </si>
  <si>
    <t>3.4.13</t>
  </si>
  <si>
    <t>РП</t>
  </si>
  <si>
    <t>10(10,5)</t>
  </si>
  <si>
    <t>ООО "АСТ"</t>
  </si>
  <si>
    <t>ТП-12</t>
  </si>
  <si>
    <t>6 (6.3)</t>
  </si>
  <si>
    <t>0.38</t>
  </si>
  <si>
    <t>6(6,3)</t>
  </si>
  <si>
    <t>ТП-30</t>
  </si>
  <si>
    <t>ТП-27</t>
  </si>
  <si>
    <t>ООО "АвтоматизацияСистемыТехнологии"</t>
  </si>
  <si>
    <t>ТП-145</t>
  </si>
  <si>
    <t>ТП-2</t>
  </si>
  <si>
    <t>март</t>
  </si>
  <si>
    <t>ТП-401</t>
  </si>
  <si>
    <t>ТП-401 руб.5</t>
  </si>
  <si>
    <t>ТП-65</t>
  </si>
  <si>
    <t>ТП-65 руб.3</t>
  </si>
  <si>
    <t>ВЛ</t>
  </si>
  <si>
    <t>ВЛ-10кВ ТП-16-ТП-44</t>
  </si>
  <si>
    <t>РП-16</t>
  </si>
  <si>
    <t>ТП-12 руб.3</t>
  </si>
  <si>
    <t>ТП-134</t>
  </si>
  <si>
    <t>ТП-286</t>
  </si>
  <si>
    <t>ТП-286 сек.2</t>
  </si>
  <si>
    <t>ТП-288</t>
  </si>
  <si>
    <t>ТП-65 руб.10</t>
  </si>
  <si>
    <t>ТП-66</t>
  </si>
  <si>
    <t>ТП-472</t>
  </si>
  <si>
    <t>РП-19</t>
  </si>
  <si>
    <t>РП-16 руб.1,14</t>
  </si>
  <si>
    <t>ТП-65 руб.5,7</t>
  </si>
  <si>
    <t>ТП-49</t>
  </si>
  <si>
    <t>ТП-49 руб.2</t>
  </si>
  <si>
    <t>ТП-60</t>
  </si>
  <si>
    <t>ТП-118</t>
  </si>
  <si>
    <t>ТП-231</t>
  </si>
  <si>
    <t>ТП-231 руб.1</t>
  </si>
  <si>
    <t>ТП-52</t>
  </si>
  <si>
    <t>ТП-332</t>
  </si>
  <si>
    <t>ТП-57</t>
  </si>
  <si>
    <t>ТП-118 руб.1</t>
  </si>
  <si>
    <t>ТП-302</t>
  </si>
  <si>
    <t>ТП-62</t>
  </si>
  <si>
    <t>ТП-143</t>
  </si>
  <si>
    <t>ТП-143 сек.2</t>
  </si>
  <si>
    <t>ТП-207</t>
  </si>
  <si>
    <t>ТП-207 руб.15,16</t>
  </si>
  <si>
    <t>ТП-351</t>
  </si>
  <si>
    <t>ТП-16 РУ-0,4 кВ ф.Блохина, 50</t>
  </si>
  <si>
    <t>ТП-46 РУ-0,4 кВ ф.Трудовая</t>
  </si>
  <si>
    <t>ВЛ-6 кВ "РП-4 - ТП-112" ф.3В</t>
  </si>
  <si>
    <t>6 (6,3)</t>
  </si>
  <si>
    <t>ТП-63, 67, 65, 173</t>
  </si>
  <si>
    <t>ТП-76 РУ-0,4 кВ ф.Социалистическая</t>
  </si>
  <si>
    <t>ТП-123</t>
  </si>
  <si>
    <t>ВЛ-6 кВ "РП-3 - ТП-261" ф.44</t>
  </si>
  <si>
    <t>ТП-131, 225, 133, 162, 59, 204</t>
  </si>
  <si>
    <t>ТП-198 РУ-0,4 кВ ф.Магнит</t>
  </si>
  <si>
    <t>ТП-7 РУ-0,4 кВ ф.Фининвест</t>
  </si>
  <si>
    <t>ТП-11 РУ-0,4 кВ ф.Транспортная</t>
  </si>
  <si>
    <t>ТП-55 РУ-0,4 кВ ф.Промысловая, 13</t>
  </si>
  <si>
    <t>ТП-103 РУ-0,4 кВ ф.Блюхера</t>
  </si>
  <si>
    <t>ТП-119 РУ-10 кВ яч.2</t>
  </si>
  <si>
    <t>ТП-270</t>
  </si>
  <si>
    <t>20,10 2021.03.08</t>
  </si>
  <si>
    <t>20,56 2021.03.08</t>
  </si>
  <si>
    <t>ТП 0.38 кВ ТП-145</t>
  </si>
  <si>
    <t>ТЭЦ Сода яч.33</t>
  </si>
  <si>
    <t>07,11 2021.03.10</t>
  </si>
  <si>
    <t>09,03 2021.03.10</t>
  </si>
  <si>
    <t>ТП 6 (6.3) кВ ТП-208,452,473,209,210,211,384,212,219,220,218,214,215,216,54,477,264,303,205,204,368,203,202,201,516,544,484,535,369,221</t>
  </si>
  <si>
    <t>ПС Парковая ф.22</t>
  </si>
  <si>
    <t>05,49 2021.03.15</t>
  </si>
  <si>
    <t>08,55 2021.03.15</t>
  </si>
  <si>
    <t>ТП 10 (10.5) кВ ТП-КНС-1, С2,С3, С4, С5, С7, С8, 6к, 8к, 9к, С13, Ю1, Ю2, С1, С6, Ж3, Ж4, Ж5, Ж6</t>
  </si>
  <si>
    <t>РП-КНС-1 яч.5</t>
  </si>
  <si>
    <t>18,20 2021.03.22</t>
  </si>
  <si>
    <t>18,56 2021.03.22</t>
  </si>
  <si>
    <t>ТП 10 (10.5) кВ ТП-7Л, 7К, 6Л, 6М</t>
  </si>
  <si>
    <t>ПС Южная ф.19</t>
  </si>
  <si>
    <t>15,00 2021.03.24</t>
  </si>
  <si>
    <t>16,05 2021.03.24</t>
  </si>
  <si>
    <t>ТП 6 (6.3) кВ ТП-41Г, 41Б, 37А, 37Б</t>
  </si>
  <si>
    <t>РП-1(с) яч.11</t>
  </si>
  <si>
    <t>17,45 2021.03.28</t>
  </si>
  <si>
    <t>18,25 2021.03.28</t>
  </si>
  <si>
    <t>ТП 6 (6.3) кВ ТП-50д, 50Ж</t>
  </si>
  <si>
    <t>РП-3 яч.14</t>
  </si>
  <si>
    <t>10,43 2021.03.30</t>
  </si>
  <si>
    <t>11,15 2021.03.30</t>
  </si>
  <si>
    <t>ТП 10 (10.5) кВ ТП-77,150</t>
  </si>
  <si>
    <t>РП-23 яч.4</t>
  </si>
  <si>
    <t>19,55 2021.03.31</t>
  </si>
  <si>
    <t>20,53 2021.03.31</t>
  </si>
  <si>
    <t>ТП 10 (10.5) кВ ТП-117,141</t>
  </si>
  <si>
    <t>ТП-42А</t>
  </si>
  <si>
    <t>ТП-36</t>
  </si>
  <si>
    <t>ТП-3К</t>
  </si>
  <si>
    <t>ТП-26</t>
  </si>
  <si>
    <t>ТП-42Б</t>
  </si>
  <si>
    <t>ТП-3П</t>
  </si>
  <si>
    <t>ТП-3М</t>
  </si>
  <si>
    <t>ТП-41В</t>
  </si>
  <si>
    <t>ТП-4</t>
  </si>
  <si>
    <t>ТП-110А</t>
  </si>
  <si>
    <t>ТП-41Б</t>
  </si>
  <si>
    <t>ТП-3Н</t>
  </si>
  <si>
    <t>ТП-41Г</t>
  </si>
  <si>
    <t>ТП-3Т</t>
  </si>
  <si>
    <t>ТП-52Е</t>
  </si>
  <si>
    <t>ТП-37А</t>
  </si>
  <si>
    <t>ТП-5Л</t>
  </si>
  <si>
    <t>ТП-5К</t>
  </si>
  <si>
    <t>Ф-5 КНС-1</t>
  </si>
  <si>
    <t>ТП-3Л</t>
  </si>
  <si>
    <t>ТП-56Ж</t>
  </si>
  <si>
    <t>ТП-4П</t>
  </si>
  <si>
    <t>ТП-53Г</t>
  </si>
  <si>
    <t>ТП-53В</t>
  </si>
  <si>
    <t>ТП-56И</t>
  </si>
  <si>
    <t>ТП-56Б</t>
  </si>
  <si>
    <t>ТП-53Д</t>
  </si>
  <si>
    <t>ТП-56з</t>
  </si>
  <si>
    <t>ТП-Ю-1</t>
  </si>
  <si>
    <t>ТП-56В</t>
  </si>
  <si>
    <t>РП КНС-1</t>
  </si>
  <si>
    <t>Объем недопоставленной электрической энергии, МВт*ч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</si>
</sst>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\ yyyy/mm/dd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sz val="14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6" fillId="0" borderId="0" applyFill="0" applyProtection="0"/>
    <xf numFmtId="0" fontId="7" fillId="0" borderId="0"/>
  </cellStyleXfs>
  <cellXfs count="72">
    <xf numFmtId="0" fontId="0" fillId="0" borderId="0" xfId="0"/>
    <xf numFmtId="0" fontId="1" fillId="0" borderId="0" xfId="0" applyFont="1" applyFill="1"/>
    <xf numFmtId="0" fontId="1" fillId="0" borderId="0" xfId="0" applyFont="1" applyFill="1" applyBorder="1" applyAlignment="1"/>
    <xf numFmtId="0" fontId="4" fillId="0" borderId="0" xfId="0" applyFont="1" applyFill="1" applyBorder="1" applyAlignment="1">
      <alignment horizontal="center" vertical="top"/>
    </xf>
    <xf numFmtId="0" fontId="0" fillId="0" borderId="0" xfId="0" applyAlignment="1"/>
    <xf numFmtId="0" fontId="3" fillId="0" borderId="12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Fill="1" applyBorder="1" applyAlignment="1">
      <alignment horizontal="center" vertical="center" wrapText="1"/>
    </xf>
    <xf numFmtId="0" fontId="9" fillId="0" borderId="21" xfId="1" applyFont="1" applyFill="1" applyBorder="1" applyAlignment="1">
      <alignment horizontal="center" vertical="center" wrapText="1"/>
    </xf>
    <xf numFmtId="0" fontId="10" fillId="0" borderId="21" xfId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164" fontId="12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2" fontId="12" fillId="0" borderId="21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 applyProtection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0" fontId="9" fillId="0" borderId="21" xfId="2" applyFont="1" applyFill="1" applyBorder="1" applyAlignment="1">
      <alignment horizontal="center" vertical="center" wrapText="1"/>
    </xf>
    <xf numFmtId="22" fontId="8" fillId="0" borderId="21" xfId="0" applyNumberFormat="1" applyFont="1" applyFill="1" applyBorder="1" applyAlignment="1" applyProtection="1">
      <alignment horizontal="center" vertical="center" wrapText="1"/>
    </xf>
    <xf numFmtId="17" fontId="8" fillId="0" borderId="21" xfId="0" applyNumberFormat="1" applyFont="1" applyFill="1" applyBorder="1" applyAlignment="1" applyProtection="1">
      <alignment horizontal="center" vertical="center" wrapText="1"/>
    </xf>
    <xf numFmtId="2" fontId="8" fillId="0" borderId="21" xfId="0" applyNumberFormat="1" applyFont="1" applyFill="1" applyBorder="1" applyAlignment="1" applyProtection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22" fontId="8" fillId="0" borderId="22" xfId="0" applyNumberFormat="1" applyFont="1" applyFill="1" applyBorder="1" applyAlignment="1">
      <alignment horizontal="center" vertical="center" wrapText="1"/>
    </xf>
    <xf numFmtId="2" fontId="8" fillId="0" borderId="22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21" xfId="0" applyFont="1" applyFill="1" applyBorder="1"/>
    <xf numFmtId="0" fontId="11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</xf>
    <xf numFmtId="0" fontId="10" fillId="0" borderId="24" xfId="1" applyFont="1" applyFill="1" applyBorder="1" applyAlignment="1">
      <alignment horizontal="center" vertical="center" wrapText="1"/>
    </xf>
    <xf numFmtId="0" fontId="9" fillId="0" borderId="24" xfId="2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textRotation="90"/>
    </xf>
    <xf numFmtId="0" fontId="0" fillId="0" borderId="9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20" xfId="0" applyFont="1" applyFill="1" applyBorder="1" applyAlignment="1">
      <alignment horizontal="center" vertical="center" textRotation="90" wrapText="1"/>
    </xf>
    <xf numFmtId="49" fontId="0" fillId="0" borderId="12" xfId="0" applyNumberFormat="1" applyFont="1" applyFill="1" applyBorder="1" applyAlignment="1">
      <alignment horizontal="center" vertical="center" textRotation="90" wrapText="1"/>
    </xf>
    <xf numFmtId="49" fontId="0" fillId="0" borderId="11" xfId="0" applyNumberFormat="1" applyFont="1" applyFill="1" applyBorder="1" applyAlignment="1">
      <alignment horizontal="center" vertical="center" textRotation="90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9"/>
  <sheetViews>
    <sheetView tabSelected="1" topLeftCell="A15" zoomScale="85" zoomScaleNormal="85" workbookViewId="0">
      <selection activeCell="M7" sqref="M7:U7"/>
    </sheetView>
  </sheetViews>
  <sheetFormatPr defaultRowHeight="16.5" x14ac:dyDescent="0.3"/>
  <cols>
    <col min="1" max="1" width="12" style="1" bestFit="1" customWidth="1"/>
    <col min="2" max="2" width="18.28515625" style="1" customWidth="1"/>
    <col min="3" max="3" width="9.140625" style="7"/>
    <col min="4" max="4" width="11.7109375" style="7" customWidth="1"/>
    <col min="5" max="5" width="9.140625" style="7"/>
    <col min="6" max="7" width="18.28515625" style="7" customWidth="1"/>
    <col min="8" max="8" width="9.140625" style="7" customWidth="1"/>
    <col min="9" max="9" width="11.7109375" style="7" bestFit="1" customWidth="1"/>
    <col min="10" max="10" width="19" style="7" customWidth="1"/>
    <col min="11" max="11" width="13.42578125" style="7" customWidth="1"/>
    <col min="12" max="23" width="9.28515625" style="7" bestFit="1" customWidth="1"/>
    <col min="24" max="24" width="10" style="7" bestFit="1" customWidth="1"/>
    <col min="25" max="25" width="12.42578125" style="14" bestFit="1" customWidth="1"/>
    <col min="26" max="26" width="9.140625" style="14"/>
    <col min="27" max="27" width="9.28515625" style="7" bestFit="1" customWidth="1"/>
    <col min="28" max="16384" width="9.140625" style="1"/>
  </cols>
  <sheetData>
    <row r="1" spans="1:28" x14ac:dyDescent="0.3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28" x14ac:dyDescent="0.3">
      <c r="A2" s="4" t="s">
        <v>45</v>
      </c>
      <c r="B2" s="4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Q2" s="9" t="s">
        <v>68</v>
      </c>
      <c r="R2" s="7" t="s">
        <v>43</v>
      </c>
      <c r="S2" s="9">
        <v>2021</v>
      </c>
      <c r="T2" s="8" t="s">
        <v>44</v>
      </c>
      <c r="W2" s="10"/>
      <c r="X2" s="10"/>
      <c r="Y2" s="15"/>
      <c r="Z2" s="15"/>
      <c r="AA2" s="10"/>
    </row>
    <row r="3" spans="1:28" x14ac:dyDescent="0.3">
      <c r="A3" s="71" t="s">
        <v>58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W3" s="10"/>
      <c r="X3" s="10"/>
      <c r="Y3" s="15"/>
      <c r="Z3" s="15"/>
      <c r="AA3" s="10"/>
    </row>
    <row r="4" spans="1:28" x14ac:dyDescent="0.3">
      <c r="A4" s="69" t="s">
        <v>42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11"/>
      <c r="V4" s="11"/>
      <c r="W4" s="11"/>
      <c r="X4" s="11"/>
      <c r="Y4" s="16"/>
      <c r="Z4" s="16"/>
      <c r="AA4" s="11"/>
    </row>
    <row r="5" spans="1:28" s="2" customFormat="1" ht="27.75" customHeight="1" thickBot="1" x14ac:dyDescent="0.35">
      <c r="A5" s="3"/>
      <c r="B5" s="3"/>
      <c r="C5" s="12"/>
      <c r="D5" s="12"/>
      <c r="E5" s="12"/>
      <c r="F5" s="12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0"/>
      <c r="T5" s="10"/>
      <c r="U5" s="10"/>
      <c r="V5" s="10"/>
      <c r="W5" s="10"/>
      <c r="X5" s="10"/>
      <c r="Y5" s="15"/>
      <c r="Z5" s="15"/>
      <c r="AA5" s="10"/>
    </row>
    <row r="6" spans="1:28" ht="32.25" customHeight="1" thickBot="1" x14ac:dyDescent="0.35">
      <c r="A6" s="56" t="s">
        <v>0</v>
      </c>
      <c r="B6" s="57"/>
      <c r="C6" s="57"/>
      <c r="D6" s="57"/>
      <c r="E6" s="57"/>
      <c r="F6" s="57"/>
      <c r="G6" s="57"/>
      <c r="H6" s="57"/>
      <c r="I6" s="60"/>
      <c r="J6" s="57" t="s">
        <v>1</v>
      </c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8"/>
      <c r="W6" s="61" t="s">
        <v>2</v>
      </c>
      <c r="X6" s="63" t="s">
        <v>3</v>
      </c>
      <c r="Y6" s="64"/>
      <c r="Z6" s="65"/>
      <c r="AA6" s="48" t="s">
        <v>4</v>
      </c>
      <c r="AB6" s="47" t="s">
        <v>182</v>
      </c>
    </row>
    <row r="7" spans="1:28" ht="171.75" customHeight="1" thickBot="1" x14ac:dyDescent="0.35">
      <c r="A7" s="50" t="s">
        <v>5</v>
      </c>
      <c r="B7" s="50" t="s">
        <v>6</v>
      </c>
      <c r="C7" s="50" t="s">
        <v>47</v>
      </c>
      <c r="D7" s="50" t="s">
        <v>7</v>
      </c>
      <c r="E7" s="50" t="s">
        <v>8</v>
      </c>
      <c r="F7" s="50" t="s">
        <v>9</v>
      </c>
      <c r="G7" s="50" t="s">
        <v>10</v>
      </c>
      <c r="H7" s="50" t="s">
        <v>46</v>
      </c>
      <c r="I7" s="50" t="s">
        <v>11</v>
      </c>
      <c r="J7" s="48" t="s">
        <v>48</v>
      </c>
      <c r="K7" s="50" t="s">
        <v>12</v>
      </c>
      <c r="L7" s="50" t="s">
        <v>13</v>
      </c>
      <c r="M7" s="56" t="s">
        <v>14</v>
      </c>
      <c r="N7" s="57"/>
      <c r="O7" s="57"/>
      <c r="P7" s="57"/>
      <c r="Q7" s="57"/>
      <c r="R7" s="57"/>
      <c r="S7" s="57"/>
      <c r="T7" s="57"/>
      <c r="U7" s="58"/>
      <c r="V7" s="50" t="s">
        <v>15</v>
      </c>
      <c r="W7" s="62"/>
      <c r="X7" s="66"/>
      <c r="Y7" s="67"/>
      <c r="Z7" s="68"/>
      <c r="AA7" s="49"/>
      <c r="AB7" s="47"/>
    </row>
    <row r="8" spans="1:28" ht="63.75" customHeight="1" thickBot="1" x14ac:dyDescent="0.35">
      <c r="A8" s="51"/>
      <c r="B8" s="51"/>
      <c r="C8" s="51"/>
      <c r="D8" s="51"/>
      <c r="E8" s="51"/>
      <c r="F8" s="51"/>
      <c r="G8" s="51"/>
      <c r="H8" s="51"/>
      <c r="I8" s="51"/>
      <c r="J8" s="49"/>
      <c r="K8" s="51"/>
      <c r="L8" s="51"/>
      <c r="M8" s="50" t="s">
        <v>16</v>
      </c>
      <c r="N8" s="56" t="s">
        <v>17</v>
      </c>
      <c r="O8" s="57"/>
      <c r="P8" s="58"/>
      <c r="Q8" s="56" t="s">
        <v>18</v>
      </c>
      <c r="R8" s="57"/>
      <c r="S8" s="57"/>
      <c r="T8" s="58"/>
      <c r="U8" s="50" t="s">
        <v>19</v>
      </c>
      <c r="V8" s="51"/>
      <c r="W8" s="62"/>
      <c r="X8" s="52" t="s">
        <v>20</v>
      </c>
      <c r="Y8" s="54" t="s">
        <v>21</v>
      </c>
      <c r="Z8" s="54" t="s">
        <v>22</v>
      </c>
      <c r="AA8" s="49"/>
      <c r="AB8" s="47"/>
    </row>
    <row r="9" spans="1:28" ht="71.25" thickBot="1" x14ac:dyDescent="0.35">
      <c r="A9" s="51"/>
      <c r="B9" s="51"/>
      <c r="C9" s="51"/>
      <c r="D9" s="51"/>
      <c r="E9" s="51"/>
      <c r="F9" s="51"/>
      <c r="G9" s="51"/>
      <c r="H9" s="51"/>
      <c r="I9" s="51"/>
      <c r="J9" s="49"/>
      <c r="K9" s="51"/>
      <c r="L9" s="51"/>
      <c r="M9" s="51"/>
      <c r="N9" s="6" t="s">
        <v>23</v>
      </c>
      <c r="O9" s="6" t="s">
        <v>24</v>
      </c>
      <c r="P9" s="6" t="s">
        <v>25</v>
      </c>
      <c r="Q9" s="6" t="s">
        <v>26</v>
      </c>
      <c r="R9" s="6" t="s">
        <v>27</v>
      </c>
      <c r="S9" s="6" t="s">
        <v>28</v>
      </c>
      <c r="T9" s="6" t="s">
        <v>29</v>
      </c>
      <c r="U9" s="51"/>
      <c r="V9" s="51"/>
      <c r="W9" s="62"/>
      <c r="X9" s="53"/>
      <c r="Y9" s="55"/>
      <c r="Z9" s="55"/>
      <c r="AA9" s="49"/>
      <c r="AB9" s="47"/>
    </row>
    <row r="10" spans="1:28" x14ac:dyDescent="0.3">
      <c r="A10" s="5">
        <v>1</v>
      </c>
      <c r="B10" s="5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  <c r="P10" s="13">
        <v>16</v>
      </c>
      <c r="Q10" s="13">
        <v>17</v>
      </c>
      <c r="R10" s="13">
        <v>18</v>
      </c>
      <c r="S10" s="13">
        <v>19</v>
      </c>
      <c r="T10" s="13">
        <v>20</v>
      </c>
      <c r="U10" s="13">
        <v>21</v>
      </c>
      <c r="V10" s="13">
        <v>22</v>
      </c>
      <c r="W10" s="13">
        <v>23</v>
      </c>
      <c r="X10" s="13">
        <v>24</v>
      </c>
      <c r="Y10" s="17">
        <v>25</v>
      </c>
      <c r="Z10" s="17">
        <v>26</v>
      </c>
      <c r="AA10" s="13">
        <v>27</v>
      </c>
      <c r="AB10" s="39">
        <v>28</v>
      </c>
    </row>
    <row r="11" spans="1:28" ht="45" x14ac:dyDescent="0.3">
      <c r="A11" s="23">
        <v>106</v>
      </c>
      <c r="B11" s="24" t="s">
        <v>65</v>
      </c>
      <c r="C11" s="20" t="s">
        <v>49</v>
      </c>
      <c r="D11" s="30" t="s">
        <v>151</v>
      </c>
      <c r="E11" s="20" t="s">
        <v>62</v>
      </c>
      <c r="F11" s="21">
        <v>44256.583333333336</v>
      </c>
      <c r="G11" s="21">
        <v>44256.666666666664</v>
      </c>
      <c r="H11" s="20" t="s">
        <v>50</v>
      </c>
      <c r="I11" s="22">
        <f t="shared" ref="I11" si="0">(ABS(F11-G11)*24)</f>
        <v>1.9999999998835847</v>
      </c>
      <c r="J11" s="30" t="s">
        <v>151</v>
      </c>
      <c r="K11" s="20">
        <v>0</v>
      </c>
      <c r="L11" s="20">
        <v>0</v>
      </c>
      <c r="M11" s="20">
        <v>15</v>
      </c>
      <c r="N11" s="20">
        <v>0</v>
      </c>
      <c r="O11" s="20">
        <v>0</v>
      </c>
      <c r="P11" s="20">
        <v>15</v>
      </c>
      <c r="Q11" s="20">
        <v>0</v>
      </c>
      <c r="R11" s="20">
        <v>0</v>
      </c>
      <c r="S11" s="20">
        <v>0</v>
      </c>
      <c r="T11" s="20">
        <v>15</v>
      </c>
      <c r="U11" s="20">
        <v>0</v>
      </c>
      <c r="V11" s="20">
        <v>160</v>
      </c>
      <c r="W11" s="20"/>
      <c r="X11" s="30"/>
      <c r="Y11" s="31"/>
      <c r="Z11" s="31"/>
      <c r="AA11" s="40">
        <v>1</v>
      </c>
      <c r="AB11" s="46">
        <f>I11*V11/1000</f>
        <v>0.31999999998137357</v>
      </c>
    </row>
    <row r="12" spans="1:28" ht="60" x14ac:dyDescent="0.3">
      <c r="A12" s="23">
        <f>A11+1</f>
        <v>107</v>
      </c>
      <c r="B12" s="24" t="s">
        <v>65</v>
      </c>
      <c r="C12" s="32" t="s">
        <v>49</v>
      </c>
      <c r="D12" s="33" t="s">
        <v>104</v>
      </c>
      <c r="E12" s="32">
        <v>0.38</v>
      </c>
      <c r="F12" s="34">
        <v>44257.541666666664</v>
      </c>
      <c r="G12" s="34">
        <v>44257.5625</v>
      </c>
      <c r="H12" s="32" t="s">
        <v>50</v>
      </c>
      <c r="I12" s="35">
        <f t="shared" ref="I12" si="1">(G12-F12)*24</f>
        <v>0.50000000005820766</v>
      </c>
      <c r="J12" s="33" t="s">
        <v>104</v>
      </c>
      <c r="K12" s="20">
        <v>0</v>
      </c>
      <c r="L12" s="20">
        <v>0</v>
      </c>
      <c r="M12" s="32">
        <v>1</v>
      </c>
      <c r="N12" s="32">
        <v>0</v>
      </c>
      <c r="O12" s="32">
        <v>0</v>
      </c>
      <c r="P12" s="32">
        <v>1</v>
      </c>
      <c r="Q12" s="32">
        <v>0</v>
      </c>
      <c r="R12" s="32">
        <v>0</v>
      </c>
      <c r="S12" s="32">
        <v>0</v>
      </c>
      <c r="T12" s="32">
        <v>1</v>
      </c>
      <c r="U12" s="32">
        <v>0</v>
      </c>
      <c r="V12" s="32">
        <v>10.199999999999999</v>
      </c>
      <c r="W12" s="32"/>
      <c r="X12" s="32"/>
      <c r="Y12" s="32"/>
      <c r="Z12" s="32"/>
      <c r="AA12" s="41">
        <v>1</v>
      </c>
      <c r="AB12" s="46">
        <f t="shared" ref="AB12:AB75" si="2">I12*V12/1000</f>
        <v>5.1000000005937173E-3</v>
      </c>
    </row>
    <row r="13" spans="1:28" ht="45" x14ac:dyDescent="0.3">
      <c r="A13" s="23">
        <f t="shared" ref="A13:A76" si="3">A12+1</f>
        <v>108</v>
      </c>
      <c r="B13" s="24" t="s">
        <v>65</v>
      </c>
      <c r="C13" s="20" t="s">
        <v>49</v>
      </c>
      <c r="D13" s="30" t="s">
        <v>87</v>
      </c>
      <c r="E13" s="20" t="s">
        <v>62</v>
      </c>
      <c r="F13" s="21">
        <v>44257.416666666664</v>
      </c>
      <c r="G13" s="21">
        <v>44257.5</v>
      </c>
      <c r="H13" s="20" t="s">
        <v>50</v>
      </c>
      <c r="I13" s="22">
        <f t="shared" ref="I13:I20" si="4">(ABS(F13-G13)*24)</f>
        <v>2.0000000000582077</v>
      </c>
      <c r="J13" s="30" t="s">
        <v>87</v>
      </c>
      <c r="K13" s="20">
        <v>0</v>
      </c>
      <c r="L13" s="20">
        <v>0</v>
      </c>
      <c r="M13" s="20">
        <v>7</v>
      </c>
      <c r="N13" s="20">
        <v>0</v>
      </c>
      <c r="O13" s="20">
        <v>0</v>
      </c>
      <c r="P13" s="20">
        <v>7</v>
      </c>
      <c r="Q13" s="20">
        <v>0</v>
      </c>
      <c r="R13" s="20">
        <v>0</v>
      </c>
      <c r="S13" s="20">
        <v>0</v>
      </c>
      <c r="T13" s="20">
        <v>7</v>
      </c>
      <c r="U13" s="20">
        <v>0</v>
      </c>
      <c r="V13" s="20">
        <v>22</v>
      </c>
      <c r="W13" s="20"/>
      <c r="X13" s="30"/>
      <c r="Y13" s="31"/>
      <c r="Z13" s="31"/>
      <c r="AA13" s="40">
        <v>1</v>
      </c>
      <c r="AB13" s="46">
        <f t="shared" si="2"/>
        <v>4.400000000128057E-2</v>
      </c>
    </row>
    <row r="14" spans="1:28" ht="45" x14ac:dyDescent="0.3">
      <c r="A14" s="23">
        <f t="shared" si="3"/>
        <v>109</v>
      </c>
      <c r="B14" s="24" t="s">
        <v>65</v>
      </c>
      <c r="C14" s="20" t="s">
        <v>49</v>
      </c>
      <c r="D14" s="30" t="s">
        <v>152</v>
      </c>
      <c r="E14" s="20" t="s">
        <v>62</v>
      </c>
      <c r="F14" s="21">
        <v>44257.625</v>
      </c>
      <c r="G14" s="21">
        <v>44257.708333333336</v>
      </c>
      <c r="H14" s="20" t="s">
        <v>50</v>
      </c>
      <c r="I14" s="22">
        <f t="shared" si="4"/>
        <v>2.0000000000582077</v>
      </c>
      <c r="J14" s="30" t="s">
        <v>152</v>
      </c>
      <c r="K14" s="20">
        <v>0</v>
      </c>
      <c r="L14" s="20">
        <v>0</v>
      </c>
      <c r="M14" s="20">
        <v>18</v>
      </c>
      <c r="N14" s="20">
        <v>0</v>
      </c>
      <c r="O14" s="20">
        <v>0</v>
      </c>
      <c r="P14" s="20">
        <v>18</v>
      </c>
      <c r="Q14" s="20">
        <v>0</v>
      </c>
      <c r="R14" s="20">
        <v>0</v>
      </c>
      <c r="S14" s="20">
        <v>0</v>
      </c>
      <c r="T14" s="20">
        <v>18</v>
      </c>
      <c r="U14" s="20">
        <v>0</v>
      </c>
      <c r="V14" s="20">
        <v>161</v>
      </c>
      <c r="W14" s="20"/>
      <c r="X14" s="30"/>
      <c r="Y14" s="31"/>
      <c r="Z14" s="31"/>
      <c r="AA14" s="40">
        <v>1</v>
      </c>
      <c r="AB14" s="46">
        <f t="shared" si="2"/>
        <v>0.32200000000937146</v>
      </c>
    </row>
    <row r="15" spans="1:28" ht="45" x14ac:dyDescent="0.3">
      <c r="A15" s="23">
        <f t="shared" si="3"/>
        <v>110</v>
      </c>
      <c r="B15" s="24" t="s">
        <v>65</v>
      </c>
      <c r="C15" s="20" t="s">
        <v>49</v>
      </c>
      <c r="D15" s="30" t="s">
        <v>153</v>
      </c>
      <c r="E15" s="20" t="s">
        <v>57</v>
      </c>
      <c r="F15" s="21">
        <v>44258.416666666664</v>
      </c>
      <c r="G15" s="21">
        <v>44258.479166666664</v>
      </c>
      <c r="H15" s="20" t="s">
        <v>50</v>
      </c>
      <c r="I15" s="22">
        <f t="shared" si="4"/>
        <v>1.5</v>
      </c>
      <c r="J15" s="30" t="s">
        <v>153</v>
      </c>
      <c r="K15" s="20">
        <v>0</v>
      </c>
      <c r="L15" s="20">
        <v>0</v>
      </c>
      <c r="M15" s="20">
        <v>3</v>
      </c>
      <c r="N15" s="20">
        <v>0</v>
      </c>
      <c r="O15" s="20">
        <v>0</v>
      </c>
      <c r="P15" s="20">
        <v>3</v>
      </c>
      <c r="Q15" s="20">
        <v>0</v>
      </c>
      <c r="R15" s="20">
        <v>0</v>
      </c>
      <c r="S15" s="20">
        <v>0</v>
      </c>
      <c r="T15" s="20">
        <v>3</v>
      </c>
      <c r="U15" s="20">
        <v>0</v>
      </c>
      <c r="V15" s="20">
        <v>101</v>
      </c>
      <c r="W15" s="20"/>
      <c r="X15" s="30"/>
      <c r="Y15" s="31"/>
      <c r="Z15" s="31"/>
      <c r="AA15" s="40">
        <v>1</v>
      </c>
      <c r="AB15" s="46">
        <f t="shared" si="2"/>
        <v>0.1515</v>
      </c>
    </row>
    <row r="16" spans="1:28" ht="45" x14ac:dyDescent="0.3">
      <c r="A16" s="23">
        <f t="shared" si="3"/>
        <v>111</v>
      </c>
      <c r="B16" s="24" t="s">
        <v>65</v>
      </c>
      <c r="C16" s="20" t="s">
        <v>49</v>
      </c>
      <c r="D16" s="30" t="s">
        <v>154</v>
      </c>
      <c r="E16" s="20" t="s">
        <v>62</v>
      </c>
      <c r="F16" s="21">
        <v>44258.583333333336</v>
      </c>
      <c r="G16" s="21">
        <v>44258.666666666664</v>
      </c>
      <c r="H16" s="20" t="s">
        <v>50</v>
      </c>
      <c r="I16" s="22">
        <f t="shared" si="4"/>
        <v>1.9999999998835847</v>
      </c>
      <c r="J16" s="30" t="s">
        <v>154</v>
      </c>
      <c r="K16" s="20">
        <v>0</v>
      </c>
      <c r="L16" s="20">
        <v>0</v>
      </c>
      <c r="M16" s="20">
        <v>15</v>
      </c>
      <c r="N16" s="20">
        <v>0</v>
      </c>
      <c r="O16" s="20">
        <v>0</v>
      </c>
      <c r="P16" s="20">
        <v>15</v>
      </c>
      <c r="Q16" s="20">
        <v>0</v>
      </c>
      <c r="R16" s="20">
        <v>0</v>
      </c>
      <c r="S16" s="20">
        <v>0</v>
      </c>
      <c r="T16" s="20">
        <v>15</v>
      </c>
      <c r="U16" s="20">
        <v>0</v>
      </c>
      <c r="V16" s="20">
        <v>58</v>
      </c>
      <c r="W16" s="20"/>
      <c r="X16" s="30"/>
      <c r="Y16" s="31"/>
      <c r="Z16" s="31"/>
      <c r="AA16" s="40">
        <v>1</v>
      </c>
      <c r="AB16" s="46">
        <f t="shared" si="2"/>
        <v>0.11599999999324791</v>
      </c>
    </row>
    <row r="17" spans="1:28" ht="45" x14ac:dyDescent="0.3">
      <c r="A17" s="23">
        <f t="shared" si="3"/>
        <v>112</v>
      </c>
      <c r="B17" s="24" t="s">
        <v>65</v>
      </c>
      <c r="C17" s="20" t="s">
        <v>49</v>
      </c>
      <c r="D17" s="30" t="s">
        <v>155</v>
      </c>
      <c r="E17" s="20" t="s">
        <v>62</v>
      </c>
      <c r="F17" s="21">
        <v>44259.416666666664</v>
      </c>
      <c r="G17" s="21">
        <v>44259.5</v>
      </c>
      <c r="H17" s="20" t="s">
        <v>50</v>
      </c>
      <c r="I17" s="22">
        <f t="shared" si="4"/>
        <v>2.0000000000582077</v>
      </c>
      <c r="J17" s="30" t="s">
        <v>155</v>
      </c>
      <c r="K17" s="20">
        <v>0</v>
      </c>
      <c r="L17" s="20">
        <v>0</v>
      </c>
      <c r="M17" s="20">
        <v>18</v>
      </c>
      <c r="N17" s="20">
        <v>0</v>
      </c>
      <c r="O17" s="20">
        <v>0</v>
      </c>
      <c r="P17" s="20">
        <v>18</v>
      </c>
      <c r="Q17" s="20">
        <v>0</v>
      </c>
      <c r="R17" s="20">
        <v>0</v>
      </c>
      <c r="S17" s="20">
        <v>0</v>
      </c>
      <c r="T17" s="20">
        <v>18</v>
      </c>
      <c r="U17" s="20">
        <v>0</v>
      </c>
      <c r="V17" s="20">
        <v>163</v>
      </c>
      <c r="W17" s="20"/>
      <c r="X17" s="30"/>
      <c r="Y17" s="31"/>
      <c r="Z17" s="31"/>
      <c r="AA17" s="40">
        <v>1</v>
      </c>
      <c r="AB17" s="46">
        <f t="shared" si="2"/>
        <v>0.32600000000948787</v>
      </c>
    </row>
    <row r="18" spans="1:28" ht="45" x14ac:dyDescent="0.3">
      <c r="A18" s="23">
        <f t="shared" si="3"/>
        <v>113</v>
      </c>
      <c r="B18" s="24" t="s">
        <v>65</v>
      </c>
      <c r="C18" s="20" t="s">
        <v>49</v>
      </c>
      <c r="D18" s="30" t="s">
        <v>156</v>
      </c>
      <c r="E18" s="20" t="s">
        <v>57</v>
      </c>
      <c r="F18" s="21">
        <v>44259.583333333336</v>
      </c>
      <c r="G18" s="21">
        <v>44259.645833333336</v>
      </c>
      <c r="H18" s="20" t="s">
        <v>50</v>
      </c>
      <c r="I18" s="22">
        <f t="shared" si="4"/>
        <v>1.5</v>
      </c>
      <c r="J18" s="30" t="s">
        <v>156</v>
      </c>
      <c r="K18" s="20">
        <v>0</v>
      </c>
      <c r="L18" s="20">
        <v>0</v>
      </c>
      <c r="M18" s="20">
        <v>8</v>
      </c>
      <c r="N18" s="20">
        <v>0</v>
      </c>
      <c r="O18" s="20">
        <v>0</v>
      </c>
      <c r="P18" s="20">
        <v>8</v>
      </c>
      <c r="Q18" s="20">
        <v>0</v>
      </c>
      <c r="R18" s="20">
        <v>0</v>
      </c>
      <c r="S18" s="20">
        <v>0</v>
      </c>
      <c r="T18" s="20">
        <v>8</v>
      </c>
      <c r="U18" s="20">
        <v>0</v>
      </c>
      <c r="V18" s="20">
        <v>112</v>
      </c>
      <c r="W18" s="20"/>
      <c r="X18" s="30"/>
      <c r="Y18" s="31"/>
      <c r="Z18" s="31"/>
      <c r="AA18" s="40">
        <v>1</v>
      </c>
      <c r="AB18" s="46">
        <f t="shared" si="2"/>
        <v>0.16800000000000001</v>
      </c>
    </row>
    <row r="19" spans="1:28" ht="45" x14ac:dyDescent="0.3">
      <c r="A19" s="23">
        <f t="shared" si="3"/>
        <v>114</v>
      </c>
      <c r="B19" s="24" t="s">
        <v>65</v>
      </c>
      <c r="C19" s="20" t="s">
        <v>49</v>
      </c>
      <c r="D19" s="30" t="s">
        <v>157</v>
      </c>
      <c r="E19" s="20" t="s">
        <v>57</v>
      </c>
      <c r="F19" s="21">
        <v>44260.416666666664</v>
      </c>
      <c r="G19" s="21">
        <v>44260.520833333336</v>
      </c>
      <c r="H19" s="20" t="s">
        <v>50</v>
      </c>
      <c r="I19" s="22">
        <f t="shared" si="4"/>
        <v>2.5000000001164153</v>
      </c>
      <c r="J19" s="30" t="s">
        <v>157</v>
      </c>
      <c r="K19" s="20">
        <v>0</v>
      </c>
      <c r="L19" s="20">
        <v>0</v>
      </c>
      <c r="M19" s="20">
        <v>9</v>
      </c>
      <c r="N19" s="20">
        <v>0</v>
      </c>
      <c r="O19" s="20">
        <v>0</v>
      </c>
      <c r="P19" s="20">
        <v>9</v>
      </c>
      <c r="Q19" s="20">
        <v>0</v>
      </c>
      <c r="R19" s="20">
        <v>0</v>
      </c>
      <c r="S19" s="20">
        <v>0</v>
      </c>
      <c r="T19" s="20">
        <v>9</v>
      </c>
      <c r="U19" s="20">
        <v>0</v>
      </c>
      <c r="V19" s="20">
        <v>122</v>
      </c>
      <c r="W19" s="20"/>
      <c r="X19" s="30"/>
      <c r="Y19" s="31"/>
      <c r="Z19" s="31"/>
      <c r="AA19" s="40">
        <v>1</v>
      </c>
      <c r="AB19" s="46">
        <f t="shared" si="2"/>
        <v>0.30500000001420269</v>
      </c>
    </row>
    <row r="20" spans="1:28" ht="45" x14ac:dyDescent="0.3">
      <c r="A20" s="23">
        <f t="shared" si="3"/>
        <v>115</v>
      </c>
      <c r="B20" s="24" t="s">
        <v>65</v>
      </c>
      <c r="C20" s="20" t="s">
        <v>49</v>
      </c>
      <c r="D20" s="30" t="s">
        <v>158</v>
      </c>
      <c r="E20" s="20" t="s">
        <v>62</v>
      </c>
      <c r="F20" s="21">
        <v>44260.583333333336</v>
      </c>
      <c r="G20" s="21">
        <v>44260.666666666664</v>
      </c>
      <c r="H20" s="20" t="s">
        <v>50</v>
      </c>
      <c r="I20" s="22">
        <f t="shared" si="4"/>
        <v>1.9999999998835847</v>
      </c>
      <c r="J20" s="30" t="s">
        <v>158</v>
      </c>
      <c r="K20" s="20">
        <v>0</v>
      </c>
      <c r="L20" s="20">
        <v>0</v>
      </c>
      <c r="M20" s="20">
        <v>13</v>
      </c>
      <c r="N20" s="20">
        <v>0</v>
      </c>
      <c r="O20" s="20">
        <v>0</v>
      </c>
      <c r="P20" s="20">
        <v>13</v>
      </c>
      <c r="Q20" s="20">
        <v>0</v>
      </c>
      <c r="R20" s="20">
        <v>0</v>
      </c>
      <c r="S20" s="20">
        <v>0</v>
      </c>
      <c r="T20" s="20">
        <v>13</v>
      </c>
      <c r="U20" s="20">
        <v>0</v>
      </c>
      <c r="V20" s="20">
        <v>112</v>
      </c>
      <c r="W20" s="20"/>
      <c r="X20" s="30"/>
      <c r="Y20" s="31"/>
      <c r="Z20" s="31"/>
      <c r="AA20" s="40">
        <v>1</v>
      </c>
      <c r="AB20" s="46">
        <f t="shared" si="2"/>
        <v>0.22399999998696149</v>
      </c>
    </row>
    <row r="21" spans="1:28" ht="45" x14ac:dyDescent="0.3">
      <c r="A21" s="23">
        <f t="shared" si="3"/>
        <v>116</v>
      </c>
      <c r="B21" s="24" t="s">
        <v>65</v>
      </c>
      <c r="C21" s="36" t="s">
        <v>49</v>
      </c>
      <c r="D21" s="36" t="s">
        <v>66</v>
      </c>
      <c r="E21" s="36" t="s">
        <v>61</v>
      </c>
      <c r="F21" s="36" t="s">
        <v>120</v>
      </c>
      <c r="G21" s="36" t="s">
        <v>121</v>
      </c>
      <c r="H21" s="36" t="s">
        <v>51</v>
      </c>
      <c r="I21" s="36">
        <v>0.77</v>
      </c>
      <c r="J21" s="36" t="s">
        <v>122</v>
      </c>
      <c r="K21" s="20">
        <v>0</v>
      </c>
      <c r="L21" s="20">
        <v>0</v>
      </c>
      <c r="M21" s="36">
        <v>24</v>
      </c>
      <c r="N21" s="36">
        <v>0</v>
      </c>
      <c r="O21" s="36">
        <v>0</v>
      </c>
      <c r="P21" s="36">
        <v>24</v>
      </c>
      <c r="Q21" s="36">
        <v>0</v>
      </c>
      <c r="R21" s="36">
        <v>0</v>
      </c>
      <c r="S21" s="36">
        <v>0</v>
      </c>
      <c r="T21" s="36">
        <v>24</v>
      </c>
      <c r="U21" s="36">
        <v>0</v>
      </c>
      <c r="V21" s="36">
        <v>288</v>
      </c>
      <c r="W21" s="36"/>
      <c r="X21" s="36">
        <v>16</v>
      </c>
      <c r="Y21" s="25" t="s">
        <v>55</v>
      </c>
      <c r="Z21" s="25" t="s">
        <v>53</v>
      </c>
      <c r="AA21" s="42">
        <v>1</v>
      </c>
      <c r="AB21" s="46">
        <f t="shared" si="2"/>
        <v>0.22175999999999998</v>
      </c>
    </row>
    <row r="22" spans="1:28" ht="45" x14ac:dyDescent="0.3">
      <c r="A22" s="23">
        <f t="shared" si="3"/>
        <v>117</v>
      </c>
      <c r="B22" s="24" t="s">
        <v>65</v>
      </c>
      <c r="C22" s="24" t="s">
        <v>49</v>
      </c>
      <c r="D22" s="24" t="s">
        <v>69</v>
      </c>
      <c r="E22" s="24">
        <v>0.38</v>
      </c>
      <c r="F22" s="27">
        <v>44264.373611111114</v>
      </c>
      <c r="G22" s="27">
        <v>44264.451388888891</v>
      </c>
      <c r="H22" s="24" t="s">
        <v>50</v>
      </c>
      <c r="I22" s="29">
        <f>((G22-F22)*24)</f>
        <v>1.8666666666395031</v>
      </c>
      <c r="J22" s="24" t="s">
        <v>70</v>
      </c>
      <c r="K22" s="20">
        <v>0</v>
      </c>
      <c r="L22" s="20">
        <v>0</v>
      </c>
      <c r="M22" s="24">
        <v>15</v>
      </c>
      <c r="N22" s="24">
        <v>0</v>
      </c>
      <c r="O22" s="24">
        <v>0</v>
      </c>
      <c r="P22" s="24">
        <v>15</v>
      </c>
      <c r="Q22" s="24">
        <v>0</v>
      </c>
      <c r="R22" s="24">
        <v>0</v>
      </c>
      <c r="S22" s="24">
        <v>0</v>
      </c>
      <c r="T22" s="24">
        <v>15</v>
      </c>
      <c r="U22" s="24">
        <v>0</v>
      </c>
      <c r="V22" s="24">
        <v>27</v>
      </c>
      <c r="W22" s="24"/>
      <c r="X22" s="24"/>
      <c r="Y22" s="25"/>
      <c r="Z22" s="25"/>
      <c r="AA22" s="43">
        <v>1</v>
      </c>
      <c r="AB22" s="46">
        <f t="shared" si="2"/>
        <v>5.039999999926658E-2</v>
      </c>
    </row>
    <row r="23" spans="1:28" ht="45" x14ac:dyDescent="0.3">
      <c r="A23" s="23">
        <f t="shared" si="3"/>
        <v>118</v>
      </c>
      <c r="B23" s="24" t="s">
        <v>65</v>
      </c>
      <c r="C23" s="20" t="s">
        <v>49</v>
      </c>
      <c r="D23" s="30" t="s">
        <v>71</v>
      </c>
      <c r="E23" s="20">
        <v>0.38</v>
      </c>
      <c r="F23" s="21">
        <v>44264.402777777781</v>
      </c>
      <c r="G23" s="21">
        <v>44264.694444444445</v>
      </c>
      <c r="H23" s="20" t="s">
        <v>50</v>
      </c>
      <c r="I23" s="29">
        <f>((G23-F23)*24)</f>
        <v>6.9999999999417923</v>
      </c>
      <c r="J23" s="30" t="s">
        <v>72</v>
      </c>
      <c r="K23" s="20">
        <v>0</v>
      </c>
      <c r="L23" s="20">
        <v>0</v>
      </c>
      <c r="M23" s="20">
        <v>45</v>
      </c>
      <c r="N23" s="20">
        <v>0</v>
      </c>
      <c r="O23" s="20">
        <v>0</v>
      </c>
      <c r="P23" s="20">
        <v>45</v>
      </c>
      <c r="Q23" s="20">
        <v>0</v>
      </c>
      <c r="R23" s="20">
        <v>0</v>
      </c>
      <c r="S23" s="20">
        <v>0</v>
      </c>
      <c r="T23" s="20">
        <v>45</v>
      </c>
      <c r="U23" s="18">
        <v>0</v>
      </c>
      <c r="V23" s="18">
        <v>30</v>
      </c>
      <c r="W23" s="18"/>
      <c r="X23" s="19"/>
      <c r="Y23" s="19"/>
      <c r="Z23" s="19"/>
      <c r="AA23" s="44">
        <v>1</v>
      </c>
      <c r="AB23" s="46">
        <f t="shared" si="2"/>
        <v>0.20999999999825378</v>
      </c>
    </row>
    <row r="24" spans="1:28" ht="45" x14ac:dyDescent="0.3">
      <c r="A24" s="23">
        <f t="shared" si="3"/>
        <v>119</v>
      </c>
      <c r="B24" s="24" t="s">
        <v>65</v>
      </c>
      <c r="C24" s="20" t="s">
        <v>73</v>
      </c>
      <c r="D24" s="30" t="s">
        <v>74</v>
      </c>
      <c r="E24" s="20" t="s">
        <v>57</v>
      </c>
      <c r="F24" s="21">
        <v>44264.586805555555</v>
      </c>
      <c r="G24" s="21">
        <v>44264.614583333336</v>
      </c>
      <c r="H24" s="20" t="s">
        <v>50</v>
      </c>
      <c r="I24" s="29">
        <f>((G24-F24)*24)</f>
        <v>0.66666666674427688</v>
      </c>
      <c r="J24" s="30" t="s">
        <v>75</v>
      </c>
      <c r="K24" s="20">
        <v>0</v>
      </c>
      <c r="L24" s="20">
        <v>0</v>
      </c>
      <c r="M24" s="20">
        <v>26</v>
      </c>
      <c r="N24" s="20">
        <v>0</v>
      </c>
      <c r="O24" s="20">
        <v>0</v>
      </c>
      <c r="P24" s="20">
        <v>26</v>
      </c>
      <c r="Q24" s="20">
        <v>0</v>
      </c>
      <c r="R24" s="20">
        <v>0</v>
      </c>
      <c r="S24" s="20">
        <v>0</v>
      </c>
      <c r="T24" s="20">
        <v>26</v>
      </c>
      <c r="U24" s="18">
        <v>0</v>
      </c>
      <c r="V24" s="18">
        <v>124</v>
      </c>
      <c r="W24" s="18"/>
      <c r="X24" s="19"/>
      <c r="Y24" s="19"/>
      <c r="Z24" s="19"/>
      <c r="AA24" s="44">
        <v>1</v>
      </c>
      <c r="AB24" s="46">
        <f t="shared" si="2"/>
        <v>8.2666666676290329E-2</v>
      </c>
    </row>
    <row r="25" spans="1:28" ht="45" x14ac:dyDescent="0.3">
      <c r="A25" s="23">
        <f t="shared" si="3"/>
        <v>120</v>
      </c>
      <c r="B25" s="24" t="s">
        <v>65</v>
      </c>
      <c r="C25" s="20" t="s">
        <v>49</v>
      </c>
      <c r="D25" s="30" t="s">
        <v>63</v>
      </c>
      <c r="E25" s="20">
        <v>0.38</v>
      </c>
      <c r="F25" s="21">
        <v>44264.59375</v>
      </c>
      <c r="G25" s="21">
        <v>44264.666666666664</v>
      </c>
      <c r="H25" s="20" t="s">
        <v>50</v>
      </c>
      <c r="I25" s="29">
        <f>((G25-F25)*24)</f>
        <v>1.7499999999417923</v>
      </c>
      <c r="J25" s="30" t="s">
        <v>63</v>
      </c>
      <c r="K25" s="20">
        <v>0</v>
      </c>
      <c r="L25" s="20">
        <v>0</v>
      </c>
      <c r="M25" s="20">
        <v>32</v>
      </c>
      <c r="N25" s="20">
        <v>0</v>
      </c>
      <c r="O25" s="20">
        <v>0</v>
      </c>
      <c r="P25" s="20">
        <v>32</v>
      </c>
      <c r="Q25" s="20">
        <v>0</v>
      </c>
      <c r="R25" s="20">
        <v>0</v>
      </c>
      <c r="S25" s="20">
        <v>0</v>
      </c>
      <c r="T25" s="20">
        <v>32</v>
      </c>
      <c r="U25" s="18">
        <v>0</v>
      </c>
      <c r="V25" s="18">
        <v>25</v>
      </c>
      <c r="W25" s="18"/>
      <c r="X25" s="19"/>
      <c r="Y25" s="19"/>
      <c r="Z25" s="19"/>
      <c r="AA25" s="44">
        <v>1</v>
      </c>
      <c r="AB25" s="46">
        <f t="shared" si="2"/>
        <v>4.3749999998544807E-2</v>
      </c>
    </row>
    <row r="26" spans="1:28" ht="45" x14ac:dyDescent="0.3">
      <c r="A26" s="23">
        <f t="shared" si="3"/>
        <v>121</v>
      </c>
      <c r="B26" s="24" t="s">
        <v>65</v>
      </c>
      <c r="C26" s="20" t="s">
        <v>49</v>
      </c>
      <c r="D26" s="30" t="s">
        <v>159</v>
      </c>
      <c r="E26" s="20" t="s">
        <v>62</v>
      </c>
      <c r="F26" s="21">
        <v>44264.583333333336</v>
      </c>
      <c r="G26" s="21">
        <v>44264.666666666664</v>
      </c>
      <c r="H26" s="20" t="s">
        <v>50</v>
      </c>
      <c r="I26" s="22">
        <f t="shared" ref="I26" si="5">(ABS(F26-G26)*24)</f>
        <v>1.9999999998835847</v>
      </c>
      <c r="J26" s="30" t="s">
        <v>159</v>
      </c>
      <c r="K26" s="20">
        <v>0</v>
      </c>
      <c r="L26" s="20">
        <v>0</v>
      </c>
      <c r="M26" s="20">
        <v>25</v>
      </c>
      <c r="N26" s="20">
        <v>0</v>
      </c>
      <c r="O26" s="20">
        <v>0</v>
      </c>
      <c r="P26" s="20">
        <v>25</v>
      </c>
      <c r="Q26" s="20">
        <v>0</v>
      </c>
      <c r="R26" s="20">
        <v>0</v>
      </c>
      <c r="S26" s="20">
        <v>0</v>
      </c>
      <c r="T26" s="20">
        <v>25</v>
      </c>
      <c r="U26" s="20">
        <v>0</v>
      </c>
      <c r="V26" s="20">
        <v>65</v>
      </c>
      <c r="W26" s="20"/>
      <c r="X26" s="30"/>
      <c r="Y26" s="31"/>
      <c r="Z26" s="31"/>
      <c r="AA26" s="40">
        <v>1</v>
      </c>
      <c r="AB26" s="46">
        <f t="shared" si="2"/>
        <v>0.129999999992433</v>
      </c>
    </row>
    <row r="27" spans="1:28" ht="105" x14ac:dyDescent="0.3">
      <c r="A27" s="23">
        <f t="shared" si="3"/>
        <v>122</v>
      </c>
      <c r="B27" s="24" t="s">
        <v>65</v>
      </c>
      <c r="C27" s="36" t="s">
        <v>52</v>
      </c>
      <c r="D27" s="36" t="s">
        <v>123</v>
      </c>
      <c r="E27" s="36" t="s">
        <v>60</v>
      </c>
      <c r="F27" s="36" t="s">
        <v>124</v>
      </c>
      <c r="G27" s="36" t="s">
        <v>125</v>
      </c>
      <c r="H27" s="36" t="s">
        <v>51</v>
      </c>
      <c r="I27" s="36">
        <v>1.87</v>
      </c>
      <c r="J27" s="36" t="s">
        <v>126</v>
      </c>
      <c r="K27" s="20">
        <v>0</v>
      </c>
      <c r="L27" s="20">
        <v>0</v>
      </c>
      <c r="M27" s="36">
        <v>640</v>
      </c>
      <c r="N27" s="36">
        <v>0</v>
      </c>
      <c r="O27" s="36">
        <v>0</v>
      </c>
      <c r="P27" s="36">
        <v>640</v>
      </c>
      <c r="Q27" s="36">
        <v>0</v>
      </c>
      <c r="R27" s="36">
        <v>0</v>
      </c>
      <c r="S27" s="36">
        <v>5</v>
      </c>
      <c r="T27" s="36">
        <v>635</v>
      </c>
      <c r="U27" s="36">
        <v>0</v>
      </c>
      <c r="V27" s="36">
        <v>974</v>
      </c>
      <c r="W27" s="36"/>
      <c r="X27" s="36">
        <v>17</v>
      </c>
      <c r="Y27" s="25" t="s">
        <v>55</v>
      </c>
      <c r="Z27" s="25" t="s">
        <v>53</v>
      </c>
      <c r="AA27" s="42">
        <v>1</v>
      </c>
      <c r="AB27" s="46">
        <f t="shared" si="2"/>
        <v>1.82138</v>
      </c>
    </row>
    <row r="28" spans="1:28" ht="45" x14ac:dyDescent="0.3">
      <c r="A28" s="23">
        <f t="shared" si="3"/>
        <v>123</v>
      </c>
      <c r="B28" s="24" t="s">
        <v>65</v>
      </c>
      <c r="C28" s="20" t="s">
        <v>49</v>
      </c>
      <c r="D28" s="30" t="s">
        <v>59</v>
      </c>
      <c r="E28" s="20">
        <v>0.38</v>
      </c>
      <c r="F28" s="21">
        <v>44265.378472222219</v>
      </c>
      <c r="G28" s="21">
        <v>44265.479166666664</v>
      </c>
      <c r="H28" s="20" t="s">
        <v>50</v>
      </c>
      <c r="I28" s="22">
        <f>((G28-F28)*24)</f>
        <v>2.4166666666860692</v>
      </c>
      <c r="J28" s="30" t="s">
        <v>76</v>
      </c>
      <c r="K28" s="20">
        <v>0</v>
      </c>
      <c r="L28" s="20">
        <v>0</v>
      </c>
      <c r="M28" s="20">
        <v>18</v>
      </c>
      <c r="N28" s="20">
        <v>0</v>
      </c>
      <c r="O28" s="20">
        <v>0</v>
      </c>
      <c r="P28" s="20">
        <v>18</v>
      </c>
      <c r="Q28" s="20">
        <v>0</v>
      </c>
      <c r="R28" s="20">
        <v>0</v>
      </c>
      <c r="S28" s="20">
        <v>0</v>
      </c>
      <c r="T28" s="20">
        <v>18</v>
      </c>
      <c r="U28" s="18">
        <v>0</v>
      </c>
      <c r="V28" s="18">
        <v>21</v>
      </c>
      <c r="W28" s="18"/>
      <c r="X28" s="19"/>
      <c r="Y28" s="19"/>
      <c r="Z28" s="19"/>
      <c r="AA28" s="44">
        <v>1</v>
      </c>
      <c r="AB28" s="46">
        <f t="shared" si="2"/>
        <v>5.0750000000407455E-2</v>
      </c>
    </row>
    <row r="29" spans="1:28" ht="45" x14ac:dyDescent="0.3">
      <c r="A29" s="23">
        <f t="shared" si="3"/>
        <v>124</v>
      </c>
      <c r="B29" s="24" t="s">
        <v>65</v>
      </c>
      <c r="C29" s="20" t="s">
        <v>49</v>
      </c>
      <c r="D29" s="30" t="s">
        <v>71</v>
      </c>
      <c r="E29" s="20">
        <v>0.38</v>
      </c>
      <c r="F29" s="21">
        <v>44265.583333333336</v>
      </c>
      <c r="G29" s="21">
        <v>44265.666666666664</v>
      </c>
      <c r="H29" s="20" t="s">
        <v>50</v>
      </c>
      <c r="I29" s="22">
        <f>((G29-F29)*24)</f>
        <v>1.9999999998835847</v>
      </c>
      <c r="J29" s="30" t="s">
        <v>72</v>
      </c>
      <c r="K29" s="20">
        <v>0</v>
      </c>
      <c r="L29" s="20">
        <v>0</v>
      </c>
      <c r="M29" s="20">
        <v>45</v>
      </c>
      <c r="N29" s="20">
        <v>0</v>
      </c>
      <c r="O29" s="20">
        <v>0</v>
      </c>
      <c r="P29" s="20">
        <v>45</v>
      </c>
      <c r="Q29" s="20">
        <v>0</v>
      </c>
      <c r="R29" s="20">
        <v>0</v>
      </c>
      <c r="S29" s="20">
        <v>0</v>
      </c>
      <c r="T29" s="20">
        <v>45</v>
      </c>
      <c r="U29" s="20">
        <v>0</v>
      </c>
      <c r="V29" s="26">
        <v>30</v>
      </c>
      <c r="W29" s="26"/>
      <c r="X29" s="26"/>
      <c r="Y29" s="26"/>
      <c r="Z29" s="26"/>
      <c r="AA29" s="45">
        <v>1</v>
      </c>
      <c r="AB29" s="46">
        <f t="shared" si="2"/>
        <v>5.9999999996507541E-2</v>
      </c>
    </row>
    <row r="30" spans="1:28" ht="45" x14ac:dyDescent="0.3">
      <c r="A30" s="23">
        <f t="shared" si="3"/>
        <v>125</v>
      </c>
      <c r="B30" s="24" t="s">
        <v>65</v>
      </c>
      <c r="C30" s="20" t="s">
        <v>49</v>
      </c>
      <c r="D30" s="30" t="s">
        <v>77</v>
      </c>
      <c r="E30" s="20">
        <v>0.38</v>
      </c>
      <c r="F30" s="21">
        <v>44265.590277777781</v>
      </c>
      <c r="G30" s="21">
        <v>44265.614583333336</v>
      </c>
      <c r="H30" s="20" t="s">
        <v>50</v>
      </c>
      <c r="I30" s="22">
        <f>((G30-F30)*24)</f>
        <v>0.58333333331393078</v>
      </c>
      <c r="J30" s="30" t="s">
        <v>77</v>
      </c>
      <c r="K30" s="20">
        <v>0</v>
      </c>
      <c r="L30" s="20">
        <v>0</v>
      </c>
      <c r="M30" s="20">
        <v>105</v>
      </c>
      <c r="N30" s="20">
        <v>0</v>
      </c>
      <c r="O30" s="20">
        <v>0</v>
      </c>
      <c r="P30" s="20">
        <v>105</v>
      </c>
      <c r="Q30" s="20">
        <v>0</v>
      </c>
      <c r="R30" s="20">
        <v>0</v>
      </c>
      <c r="S30" s="20">
        <v>0</v>
      </c>
      <c r="T30" s="20">
        <v>105</v>
      </c>
      <c r="U30" s="20">
        <v>0</v>
      </c>
      <c r="V30" s="26">
        <v>80</v>
      </c>
      <c r="W30" s="26"/>
      <c r="X30" s="26"/>
      <c r="Y30" s="26"/>
      <c r="Z30" s="26"/>
      <c r="AA30" s="45">
        <v>1</v>
      </c>
      <c r="AB30" s="46">
        <f t="shared" si="2"/>
        <v>4.6666666665114459E-2</v>
      </c>
    </row>
    <row r="31" spans="1:28" ht="45" x14ac:dyDescent="0.3">
      <c r="A31" s="23">
        <f t="shared" si="3"/>
        <v>126</v>
      </c>
      <c r="B31" s="24" t="s">
        <v>65</v>
      </c>
      <c r="C31" s="32" t="s">
        <v>49</v>
      </c>
      <c r="D31" s="32" t="s">
        <v>105</v>
      </c>
      <c r="E31" s="32">
        <v>0.38</v>
      </c>
      <c r="F31" s="34">
        <v>44265.375</v>
      </c>
      <c r="G31" s="34">
        <v>44265.666666666664</v>
      </c>
      <c r="H31" s="32" t="s">
        <v>50</v>
      </c>
      <c r="I31" s="35">
        <f t="shared" ref="I31" si="6">(G31-F31)*24</f>
        <v>6.9999999999417923</v>
      </c>
      <c r="J31" s="32" t="s">
        <v>105</v>
      </c>
      <c r="K31" s="20">
        <v>0</v>
      </c>
      <c r="L31" s="20">
        <v>0</v>
      </c>
      <c r="M31" s="32">
        <v>44</v>
      </c>
      <c r="N31" s="32">
        <v>0</v>
      </c>
      <c r="O31" s="32">
        <v>0</v>
      </c>
      <c r="P31" s="32">
        <v>44</v>
      </c>
      <c r="Q31" s="32">
        <v>0</v>
      </c>
      <c r="R31" s="32">
        <v>0</v>
      </c>
      <c r="S31" s="32">
        <v>0</v>
      </c>
      <c r="T31" s="32">
        <v>44</v>
      </c>
      <c r="U31" s="32">
        <v>0</v>
      </c>
      <c r="V31" s="32">
        <v>44.56</v>
      </c>
      <c r="W31" s="32"/>
      <c r="X31" s="32"/>
      <c r="Y31" s="32"/>
      <c r="Z31" s="32"/>
      <c r="AA31" s="41">
        <v>1</v>
      </c>
      <c r="AB31" s="46">
        <f t="shared" si="2"/>
        <v>0.31191999999740633</v>
      </c>
    </row>
    <row r="32" spans="1:28" ht="45" x14ac:dyDescent="0.3">
      <c r="A32" s="23">
        <f t="shared" si="3"/>
        <v>127</v>
      </c>
      <c r="B32" s="24" t="s">
        <v>65</v>
      </c>
      <c r="C32" s="20" t="s">
        <v>49</v>
      </c>
      <c r="D32" s="30" t="s">
        <v>160</v>
      </c>
      <c r="E32" s="20" t="s">
        <v>62</v>
      </c>
      <c r="F32" s="21">
        <v>44265.416666666664</v>
      </c>
      <c r="G32" s="21">
        <v>44265.5</v>
      </c>
      <c r="H32" s="20" t="s">
        <v>50</v>
      </c>
      <c r="I32" s="22">
        <f t="shared" ref="I32:I33" si="7">(ABS(F32-G32)*24)</f>
        <v>2.0000000000582077</v>
      </c>
      <c r="J32" s="30" t="s">
        <v>160</v>
      </c>
      <c r="K32" s="20">
        <v>0</v>
      </c>
      <c r="L32" s="20">
        <v>0</v>
      </c>
      <c r="M32" s="20">
        <v>12</v>
      </c>
      <c r="N32" s="20">
        <v>0</v>
      </c>
      <c r="O32" s="20">
        <v>0</v>
      </c>
      <c r="P32" s="20">
        <v>12</v>
      </c>
      <c r="Q32" s="20">
        <v>0</v>
      </c>
      <c r="R32" s="20">
        <v>0</v>
      </c>
      <c r="S32" s="20">
        <v>0</v>
      </c>
      <c r="T32" s="20">
        <v>12</v>
      </c>
      <c r="U32" s="20">
        <v>0</v>
      </c>
      <c r="V32" s="20">
        <v>136</v>
      </c>
      <c r="W32" s="20"/>
      <c r="X32" s="30"/>
      <c r="Y32" s="31"/>
      <c r="Z32" s="31"/>
      <c r="AA32" s="40">
        <v>1</v>
      </c>
      <c r="AB32" s="46">
        <f t="shared" si="2"/>
        <v>0.27200000000791624</v>
      </c>
    </row>
    <row r="33" spans="1:28" ht="45" x14ac:dyDescent="0.3">
      <c r="A33" s="23">
        <f t="shared" si="3"/>
        <v>128</v>
      </c>
      <c r="B33" s="24" t="s">
        <v>65</v>
      </c>
      <c r="C33" s="20" t="s">
        <v>49</v>
      </c>
      <c r="D33" s="30" t="s">
        <v>161</v>
      </c>
      <c r="E33" s="20" t="s">
        <v>62</v>
      </c>
      <c r="F33" s="21">
        <v>44265.583333333336</v>
      </c>
      <c r="G33" s="21">
        <v>44265.652777777781</v>
      </c>
      <c r="H33" s="20" t="s">
        <v>50</v>
      </c>
      <c r="I33" s="22">
        <f t="shared" si="7"/>
        <v>1.6666666666860692</v>
      </c>
      <c r="J33" s="30" t="s">
        <v>161</v>
      </c>
      <c r="K33" s="20">
        <v>0</v>
      </c>
      <c r="L33" s="20">
        <v>0</v>
      </c>
      <c r="M33" s="20">
        <v>9</v>
      </c>
      <c r="N33" s="20">
        <v>0</v>
      </c>
      <c r="O33" s="20">
        <v>0</v>
      </c>
      <c r="P33" s="20">
        <v>9</v>
      </c>
      <c r="Q33" s="20">
        <v>0</v>
      </c>
      <c r="R33" s="20">
        <v>0</v>
      </c>
      <c r="S33" s="20">
        <v>0</v>
      </c>
      <c r="T33" s="20">
        <v>9</v>
      </c>
      <c r="U33" s="20">
        <v>0</v>
      </c>
      <c r="V33" s="20">
        <v>99</v>
      </c>
      <c r="W33" s="20"/>
      <c r="X33" s="30"/>
      <c r="Y33" s="31"/>
      <c r="Z33" s="31"/>
      <c r="AA33" s="40">
        <v>1</v>
      </c>
      <c r="AB33" s="46">
        <f t="shared" si="2"/>
        <v>0.16500000000192086</v>
      </c>
    </row>
    <row r="34" spans="1:28" ht="45" x14ac:dyDescent="0.3">
      <c r="A34" s="23">
        <f t="shared" si="3"/>
        <v>129</v>
      </c>
      <c r="B34" s="24" t="s">
        <v>65</v>
      </c>
      <c r="C34" s="20" t="s">
        <v>49</v>
      </c>
      <c r="D34" s="30" t="s">
        <v>78</v>
      </c>
      <c r="E34" s="20">
        <v>0.38</v>
      </c>
      <c r="F34" s="21">
        <v>44266.375</v>
      </c>
      <c r="G34" s="21">
        <v>44266.413194444445</v>
      </c>
      <c r="H34" s="20" t="s">
        <v>50</v>
      </c>
      <c r="I34" s="22">
        <f>((G34-F34)*24)</f>
        <v>0.91666666668606922</v>
      </c>
      <c r="J34" s="30" t="s">
        <v>79</v>
      </c>
      <c r="K34" s="20">
        <v>0</v>
      </c>
      <c r="L34" s="20">
        <v>0</v>
      </c>
      <c r="M34" s="20">
        <v>164</v>
      </c>
      <c r="N34" s="20">
        <v>0</v>
      </c>
      <c r="O34" s="20">
        <v>0</v>
      </c>
      <c r="P34" s="20">
        <v>164</v>
      </c>
      <c r="Q34" s="20">
        <v>0</v>
      </c>
      <c r="R34" s="20">
        <v>0</v>
      </c>
      <c r="S34" s="20">
        <v>0</v>
      </c>
      <c r="T34" s="20">
        <v>164</v>
      </c>
      <c r="U34" s="20">
        <v>0</v>
      </c>
      <c r="V34" s="26">
        <v>120</v>
      </c>
      <c r="W34" s="26"/>
      <c r="X34" s="26"/>
      <c r="Y34" s="26"/>
      <c r="Z34" s="26"/>
      <c r="AA34" s="45">
        <v>1</v>
      </c>
      <c r="AB34" s="46">
        <f t="shared" si="2"/>
        <v>0.1100000000023283</v>
      </c>
    </row>
    <row r="35" spans="1:28" ht="45" x14ac:dyDescent="0.3">
      <c r="A35" s="23">
        <f t="shared" si="3"/>
        <v>130</v>
      </c>
      <c r="B35" s="24" t="s">
        <v>65</v>
      </c>
      <c r="C35" s="24" t="s">
        <v>49</v>
      </c>
      <c r="D35" s="24" t="s">
        <v>80</v>
      </c>
      <c r="E35" s="24">
        <v>0.38</v>
      </c>
      <c r="F35" s="27">
        <v>44266.590277777781</v>
      </c>
      <c r="G35" s="27">
        <v>44266.621527777781</v>
      </c>
      <c r="H35" s="24" t="s">
        <v>50</v>
      </c>
      <c r="I35" s="24">
        <f>((G35-F35)*24)</f>
        <v>0.75</v>
      </c>
      <c r="J35" s="24" t="s">
        <v>80</v>
      </c>
      <c r="K35" s="20">
        <v>0</v>
      </c>
      <c r="L35" s="20">
        <v>0</v>
      </c>
      <c r="M35" s="24">
        <v>184</v>
      </c>
      <c r="N35" s="24">
        <v>0</v>
      </c>
      <c r="O35" s="24">
        <v>0</v>
      </c>
      <c r="P35" s="24">
        <v>184</v>
      </c>
      <c r="Q35" s="24">
        <v>0</v>
      </c>
      <c r="R35" s="24">
        <v>0</v>
      </c>
      <c r="S35" s="24">
        <v>0</v>
      </c>
      <c r="T35" s="24">
        <v>184</v>
      </c>
      <c r="U35" s="24">
        <v>0</v>
      </c>
      <c r="V35" s="24">
        <v>165</v>
      </c>
      <c r="W35" s="24"/>
      <c r="X35" s="24"/>
      <c r="Y35" s="25"/>
      <c r="Z35" s="25"/>
      <c r="AA35" s="43">
        <v>1</v>
      </c>
      <c r="AB35" s="46">
        <f t="shared" si="2"/>
        <v>0.12375</v>
      </c>
    </row>
    <row r="36" spans="1:28" ht="45" x14ac:dyDescent="0.3">
      <c r="A36" s="23">
        <f t="shared" si="3"/>
        <v>131</v>
      </c>
      <c r="B36" s="24" t="s">
        <v>65</v>
      </c>
      <c r="C36" s="20" t="s">
        <v>49</v>
      </c>
      <c r="D36" s="30" t="s">
        <v>162</v>
      </c>
      <c r="E36" s="20" t="s">
        <v>57</v>
      </c>
      <c r="F36" s="21">
        <v>44266.416666666664</v>
      </c>
      <c r="G36" s="21">
        <v>44266.5</v>
      </c>
      <c r="H36" s="20" t="s">
        <v>50</v>
      </c>
      <c r="I36" s="22">
        <f t="shared" ref="I36:I37" si="8">(ABS(F36-G36)*24)</f>
        <v>2.0000000000582077</v>
      </c>
      <c r="J36" s="30" t="s">
        <v>162</v>
      </c>
      <c r="K36" s="20">
        <v>0</v>
      </c>
      <c r="L36" s="20">
        <v>0</v>
      </c>
      <c r="M36" s="20">
        <v>8</v>
      </c>
      <c r="N36" s="20">
        <v>0</v>
      </c>
      <c r="O36" s="20">
        <v>0</v>
      </c>
      <c r="P36" s="20">
        <v>8</v>
      </c>
      <c r="Q36" s="20">
        <v>0</v>
      </c>
      <c r="R36" s="20">
        <v>0</v>
      </c>
      <c r="S36" s="20">
        <v>0</v>
      </c>
      <c r="T36" s="20">
        <v>8</v>
      </c>
      <c r="U36" s="20">
        <v>0</v>
      </c>
      <c r="V36" s="20">
        <v>173</v>
      </c>
      <c r="W36" s="20"/>
      <c r="X36" s="30"/>
      <c r="Y36" s="31"/>
      <c r="Z36" s="31"/>
      <c r="AA36" s="40">
        <v>1</v>
      </c>
      <c r="AB36" s="46">
        <f t="shared" si="2"/>
        <v>0.34600000001006992</v>
      </c>
    </row>
    <row r="37" spans="1:28" ht="45" x14ac:dyDescent="0.3">
      <c r="A37" s="23">
        <f t="shared" si="3"/>
        <v>132</v>
      </c>
      <c r="B37" s="24" t="s">
        <v>65</v>
      </c>
      <c r="C37" s="20" t="s">
        <v>49</v>
      </c>
      <c r="D37" s="30" t="s">
        <v>163</v>
      </c>
      <c r="E37" s="20" t="s">
        <v>62</v>
      </c>
      <c r="F37" s="21">
        <v>44266.583333333336</v>
      </c>
      <c r="G37" s="21">
        <v>44266.666666666664</v>
      </c>
      <c r="H37" s="20" t="s">
        <v>50</v>
      </c>
      <c r="I37" s="22">
        <f t="shared" si="8"/>
        <v>1.9999999998835847</v>
      </c>
      <c r="J37" s="30" t="s">
        <v>163</v>
      </c>
      <c r="K37" s="20">
        <v>0</v>
      </c>
      <c r="L37" s="20">
        <v>0</v>
      </c>
      <c r="M37" s="20">
        <v>8</v>
      </c>
      <c r="N37" s="20">
        <v>0</v>
      </c>
      <c r="O37" s="20">
        <v>0</v>
      </c>
      <c r="P37" s="20">
        <v>8</v>
      </c>
      <c r="Q37" s="20">
        <v>0</v>
      </c>
      <c r="R37" s="20">
        <v>0</v>
      </c>
      <c r="S37" s="20">
        <v>0</v>
      </c>
      <c r="T37" s="20">
        <v>8</v>
      </c>
      <c r="U37" s="20">
        <v>0</v>
      </c>
      <c r="V37" s="20">
        <v>93</v>
      </c>
      <c r="W37" s="20"/>
      <c r="X37" s="30"/>
      <c r="Y37" s="31"/>
      <c r="Z37" s="31"/>
      <c r="AA37" s="40">
        <v>1</v>
      </c>
      <c r="AB37" s="46">
        <f t="shared" si="2"/>
        <v>0.18599999998917338</v>
      </c>
    </row>
    <row r="38" spans="1:28" ht="45" x14ac:dyDescent="0.3">
      <c r="A38" s="23">
        <f t="shared" si="3"/>
        <v>133</v>
      </c>
      <c r="B38" s="24" t="s">
        <v>65</v>
      </c>
      <c r="C38" s="20" t="s">
        <v>49</v>
      </c>
      <c r="D38" s="30" t="s">
        <v>71</v>
      </c>
      <c r="E38" s="20">
        <v>0.38</v>
      </c>
      <c r="F38" s="21">
        <v>44267.576388888891</v>
      </c>
      <c r="G38" s="21">
        <v>44267.666666666664</v>
      </c>
      <c r="H38" s="20" t="s">
        <v>50</v>
      </c>
      <c r="I38" s="22">
        <f>((G38-F38)*24)</f>
        <v>2.1666666665696539</v>
      </c>
      <c r="J38" s="30" t="s">
        <v>81</v>
      </c>
      <c r="K38" s="20">
        <v>0</v>
      </c>
      <c r="L38" s="20">
        <v>0</v>
      </c>
      <c r="M38" s="20">
        <v>45</v>
      </c>
      <c r="N38" s="20">
        <v>0</v>
      </c>
      <c r="O38" s="20">
        <v>0</v>
      </c>
      <c r="P38" s="20">
        <v>45</v>
      </c>
      <c r="Q38" s="20">
        <v>0</v>
      </c>
      <c r="R38" s="20">
        <v>0</v>
      </c>
      <c r="S38" s="20">
        <v>0</v>
      </c>
      <c r="T38" s="20">
        <v>45</v>
      </c>
      <c r="U38" s="18">
        <v>0</v>
      </c>
      <c r="V38" s="18">
        <v>47</v>
      </c>
      <c r="W38" s="18"/>
      <c r="X38" s="19"/>
      <c r="Y38" s="19"/>
      <c r="Z38" s="19"/>
      <c r="AA38" s="44">
        <v>1</v>
      </c>
      <c r="AB38" s="46">
        <f t="shared" si="2"/>
        <v>0.10183333332877373</v>
      </c>
    </row>
    <row r="39" spans="1:28" ht="45" x14ac:dyDescent="0.3">
      <c r="A39" s="23">
        <f t="shared" si="3"/>
        <v>134</v>
      </c>
      <c r="B39" s="24" t="s">
        <v>65</v>
      </c>
      <c r="C39" s="20" t="s">
        <v>49</v>
      </c>
      <c r="D39" s="30" t="s">
        <v>82</v>
      </c>
      <c r="E39" s="20">
        <v>0.38</v>
      </c>
      <c r="F39" s="21">
        <v>44267.59375</v>
      </c>
      <c r="G39" s="21">
        <v>44267.642361111109</v>
      </c>
      <c r="H39" s="20" t="s">
        <v>50</v>
      </c>
      <c r="I39" s="22">
        <f>((G39-F39)*24)</f>
        <v>1.1666666666278616</v>
      </c>
      <c r="J39" s="30" t="s">
        <v>82</v>
      </c>
      <c r="K39" s="20">
        <v>0</v>
      </c>
      <c r="L39" s="20">
        <v>0</v>
      </c>
      <c r="M39" s="20">
        <v>101</v>
      </c>
      <c r="N39" s="20">
        <v>0</v>
      </c>
      <c r="O39" s="20">
        <v>0</v>
      </c>
      <c r="P39" s="20">
        <v>101</v>
      </c>
      <c r="Q39" s="20">
        <v>0</v>
      </c>
      <c r="R39" s="20">
        <v>0</v>
      </c>
      <c r="S39" s="20">
        <v>0</v>
      </c>
      <c r="T39" s="20">
        <v>101</v>
      </c>
      <c r="U39" s="20">
        <v>0</v>
      </c>
      <c r="V39" s="26">
        <v>88</v>
      </c>
      <c r="W39" s="26"/>
      <c r="X39" s="26"/>
      <c r="Y39" s="26"/>
      <c r="Z39" s="26"/>
      <c r="AA39" s="45">
        <v>1</v>
      </c>
      <c r="AB39" s="46">
        <f t="shared" si="2"/>
        <v>0.10266666666325182</v>
      </c>
    </row>
    <row r="40" spans="1:28" ht="45" x14ac:dyDescent="0.3">
      <c r="A40" s="23">
        <f t="shared" si="3"/>
        <v>135</v>
      </c>
      <c r="B40" s="24" t="s">
        <v>65</v>
      </c>
      <c r="C40" s="32" t="s">
        <v>73</v>
      </c>
      <c r="D40" s="33" t="s">
        <v>106</v>
      </c>
      <c r="E40" s="32" t="s">
        <v>107</v>
      </c>
      <c r="F40" s="34">
        <v>44267.5625</v>
      </c>
      <c r="G40" s="34">
        <v>44267.586805555555</v>
      </c>
      <c r="H40" s="32" t="s">
        <v>50</v>
      </c>
      <c r="I40" s="35">
        <f t="shared" ref="I40" si="9">(G40-F40)*24</f>
        <v>0.58333333331393078</v>
      </c>
      <c r="J40" s="33" t="s">
        <v>108</v>
      </c>
      <c r="K40" s="20">
        <v>0</v>
      </c>
      <c r="L40" s="20">
        <v>0</v>
      </c>
      <c r="M40" s="32">
        <v>4</v>
      </c>
      <c r="N40" s="32">
        <v>0</v>
      </c>
      <c r="O40" s="32">
        <v>0</v>
      </c>
      <c r="P40" s="32">
        <v>4</v>
      </c>
      <c r="Q40" s="32">
        <v>0</v>
      </c>
      <c r="R40" s="32">
        <v>0</v>
      </c>
      <c r="S40" s="32">
        <v>0</v>
      </c>
      <c r="T40" s="32">
        <v>4</v>
      </c>
      <c r="U40" s="32">
        <v>0</v>
      </c>
      <c r="V40" s="32">
        <v>65.38</v>
      </c>
      <c r="W40" s="32"/>
      <c r="X40" s="32"/>
      <c r="Y40" s="32"/>
      <c r="Z40" s="32"/>
      <c r="AA40" s="41">
        <v>1</v>
      </c>
      <c r="AB40" s="46">
        <f t="shared" si="2"/>
        <v>3.8138333332064789E-2</v>
      </c>
    </row>
    <row r="41" spans="1:28" ht="45" x14ac:dyDescent="0.3">
      <c r="A41" s="23">
        <f t="shared" si="3"/>
        <v>136</v>
      </c>
      <c r="B41" s="24" t="s">
        <v>65</v>
      </c>
      <c r="C41" s="20" t="s">
        <v>49</v>
      </c>
      <c r="D41" s="30" t="s">
        <v>164</v>
      </c>
      <c r="E41" s="20" t="s">
        <v>57</v>
      </c>
      <c r="F41" s="21">
        <v>44267.416666666664</v>
      </c>
      <c r="G41" s="21">
        <v>44267.5</v>
      </c>
      <c r="H41" s="20" t="s">
        <v>50</v>
      </c>
      <c r="I41" s="22">
        <f t="shared" ref="I41:I42" si="10">(ABS(F41-G41)*24)</f>
        <v>2.0000000000582077</v>
      </c>
      <c r="J41" s="30" t="s">
        <v>164</v>
      </c>
      <c r="K41" s="20">
        <v>0</v>
      </c>
      <c r="L41" s="20">
        <v>0</v>
      </c>
      <c r="M41" s="20">
        <v>6</v>
      </c>
      <c r="N41" s="20">
        <v>0</v>
      </c>
      <c r="O41" s="20">
        <v>0</v>
      </c>
      <c r="P41" s="20">
        <v>6</v>
      </c>
      <c r="Q41" s="20">
        <v>0</v>
      </c>
      <c r="R41" s="20">
        <v>0</v>
      </c>
      <c r="S41" s="20">
        <v>0</v>
      </c>
      <c r="T41" s="20">
        <v>6</v>
      </c>
      <c r="U41" s="20">
        <v>0</v>
      </c>
      <c r="V41" s="20">
        <v>124</v>
      </c>
      <c r="W41" s="20"/>
      <c r="X41" s="30"/>
      <c r="Y41" s="31"/>
      <c r="Z41" s="31"/>
      <c r="AA41" s="40">
        <v>1</v>
      </c>
      <c r="AB41" s="46">
        <f t="shared" si="2"/>
        <v>0.24800000000721775</v>
      </c>
    </row>
    <row r="42" spans="1:28" ht="45" x14ac:dyDescent="0.3">
      <c r="A42" s="23">
        <f t="shared" si="3"/>
        <v>137</v>
      </c>
      <c r="B42" s="24" t="s">
        <v>65</v>
      </c>
      <c r="C42" s="20" t="s">
        <v>49</v>
      </c>
      <c r="D42" s="30" t="s">
        <v>165</v>
      </c>
      <c r="E42" s="20" t="s">
        <v>57</v>
      </c>
      <c r="F42" s="21">
        <v>44267.583333333336</v>
      </c>
      <c r="G42" s="21">
        <v>44267.6875</v>
      </c>
      <c r="H42" s="20" t="s">
        <v>50</v>
      </c>
      <c r="I42" s="22">
        <f t="shared" si="10"/>
        <v>2.4999999999417923</v>
      </c>
      <c r="J42" s="30" t="s">
        <v>165</v>
      </c>
      <c r="K42" s="20">
        <v>0</v>
      </c>
      <c r="L42" s="20">
        <v>0</v>
      </c>
      <c r="M42" s="20">
        <v>7</v>
      </c>
      <c r="N42" s="20">
        <v>0</v>
      </c>
      <c r="O42" s="20">
        <v>0</v>
      </c>
      <c r="P42" s="20">
        <v>7</v>
      </c>
      <c r="Q42" s="20">
        <v>0</v>
      </c>
      <c r="R42" s="20">
        <v>0</v>
      </c>
      <c r="S42" s="20">
        <v>0</v>
      </c>
      <c r="T42" s="20">
        <v>7</v>
      </c>
      <c r="U42" s="20">
        <v>0</v>
      </c>
      <c r="V42" s="20">
        <v>101</v>
      </c>
      <c r="W42" s="20"/>
      <c r="X42" s="30"/>
      <c r="Y42" s="31"/>
      <c r="Z42" s="31"/>
      <c r="AA42" s="40">
        <v>1</v>
      </c>
      <c r="AB42" s="46">
        <f t="shared" si="2"/>
        <v>0.25249999999412104</v>
      </c>
    </row>
    <row r="43" spans="1:28" ht="90" x14ac:dyDescent="0.3">
      <c r="A43" s="23">
        <f t="shared" si="3"/>
        <v>138</v>
      </c>
      <c r="B43" s="24" t="s">
        <v>65</v>
      </c>
      <c r="C43" s="36" t="s">
        <v>52</v>
      </c>
      <c r="D43" s="36" t="s">
        <v>127</v>
      </c>
      <c r="E43" s="36" t="s">
        <v>54</v>
      </c>
      <c r="F43" s="36" t="s">
        <v>128</v>
      </c>
      <c r="G43" s="36" t="s">
        <v>129</v>
      </c>
      <c r="H43" s="36" t="s">
        <v>51</v>
      </c>
      <c r="I43" s="36">
        <v>3.1</v>
      </c>
      <c r="J43" s="36" t="s">
        <v>130</v>
      </c>
      <c r="K43" s="20">
        <v>0</v>
      </c>
      <c r="L43" s="20">
        <v>0</v>
      </c>
      <c r="M43" s="36">
        <v>789</v>
      </c>
      <c r="N43" s="36">
        <v>0</v>
      </c>
      <c r="O43" s="36">
        <v>0</v>
      </c>
      <c r="P43" s="36">
        <v>789</v>
      </c>
      <c r="Q43" s="36">
        <v>0</v>
      </c>
      <c r="R43" s="36">
        <v>0</v>
      </c>
      <c r="S43" s="36">
        <v>2</v>
      </c>
      <c r="T43" s="36">
        <v>787</v>
      </c>
      <c r="U43" s="36">
        <v>0</v>
      </c>
      <c r="V43" s="36">
        <v>1008</v>
      </c>
      <c r="W43" s="36"/>
      <c r="X43" s="36">
        <v>18</v>
      </c>
      <c r="Y43" s="25" t="s">
        <v>55</v>
      </c>
      <c r="Z43" s="25" t="s">
        <v>53</v>
      </c>
      <c r="AA43" s="42">
        <v>1</v>
      </c>
      <c r="AB43" s="46">
        <f t="shared" si="2"/>
        <v>3.1248</v>
      </c>
    </row>
    <row r="44" spans="1:28" ht="45" x14ac:dyDescent="0.3">
      <c r="A44" s="23">
        <f t="shared" si="3"/>
        <v>139</v>
      </c>
      <c r="B44" s="24" t="s">
        <v>65</v>
      </c>
      <c r="C44" s="20" t="s">
        <v>49</v>
      </c>
      <c r="D44" s="30" t="s">
        <v>83</v>
      </c>
      <c r="E44" s="20">
        <v>0.38</v>
      </c>
      <c r="F44" s="21">
        <v>44270.372916666667</v>
      </c>
      <c r="G44" s="21">
        <v>44270.409722222219</v>
      </c>
      <c r="H44" s="20" t="s">
        <v>50</v>
      </c>
      <c r="I44" s="22">
        <f>((G44-F44)*24)</f>
        <v>0.88333333324408159</v>
      </c>
      <c r="J44" s="30" t="s">
        <v>83</v>
      </c>
      <c r="K44" s="20">
        <v>0</v>
      </c>
      <c r="L44" s="20">
        <v>0</v>
      </c>
      <c r="M44" s="20">
        <v>4</v>
      </c>
      <c r="N44" s="20">
        <v>0</v>
      </c>
      <c r="O44" s="20">
        <v>0</v>
      </c>
      <c r="P44" s="20">
        <v>4</v>
      </c>
      <c r="Q44" s="20">
        <v>0</v>
      </c>
      <c r="R44" s="20">
        <v>0</v>
      </c>
      <c r="S44" s="20">
        <v>0</v>
      </c>
      <c r="T44" s="20">
        <v>4</v>
      </c>
      <c r="U44" s="20">
        <v>0</v>
      </c>
      <c r="V44" s="26">
        <v>34</v>
      </c>
      <c r="W44" s="26"/>
      <c r="X44" s="26"/>
      <c r="Y44" s="26"/>
      <c r="Z44" s="26"/>
      <c r="AA44" s="45">
        <v>1</v>
      </c>
      <c r="AB44" s="46">
        <f t="shared" si="2"/>
        <v>3.0033333330298773E-2</v>
      </c>
    </row>
    <row r="45" spans="1:28" ht="45" x14ac:dyDescent="0.3">
      <c r="A45" s="23">
        <f t="shared" si="3"/>
        <v>140</v>
      </c>
      <c r="B45" s="24" t="s">
        <v>65</v>
      </c>
      <c r="C45" s="20" t="s">
        <v>56</v>
      </c>
      <c r="D45" s="30" t="s">
        <v>84</v>
      </c>
      <c r="E45" s="20">
        <v>0.38</v>
      </c>
      <c r="F45" s="21">
        <v>44271.444444444445</v>
      </c>
      <c r="G45" s="21">
        <v>44271.635416666664</v>
      </c>
      <c r="H45" s="20" t="s">
        <v>50</v>
      </c>
      <c r="I45" s="22">
        <f>((G45-F45)*24)</f>
        <v>4.5833333332557231</v>
      </c>
      <c r="J45" s="30" t="s">
        <v>85</v>
      </c>
      <c r="K45" s="20">
        <v>0</v>
      </c>
      <c r="L45" s="20">
        <v>0</v>
      </c>
      <c r="M45" s="20">
        <v>15</v>
      </c>
      <c r="N45" s="20">
        <v>0</v>
      </c>
      <c r="O45" s="20">
        <v>0</v>
      </c>
      <c r="P45" s="20">
        <v>15</v>
      </c>
      <c r="Q45" s="20">
        <v>0</v>
      </c>
      <c r="R45" s="20">
        <v>0</v>
      </c>
      <c r="S45" s="20">
        <v>0</v>
      </c>
      <c r="T45" s="20">
        <v>15</v>
      </c>
      <c r="U45" s="20">
        <v>0</v>
      </c>
      <c r="V45" s="20">
        <v>12</v>
      </c>
      <c r="W45" s="20"/>
      <c r="X45" s="30"/>
      <c r="Y45" s="31"/>
      <c r="Z45" s="31"/>
      <c r="AA45" s="40">
        <v>1</v>
      </c>
      <c r="AB45" s="46">
        <f t="shared" si="2"/>
        <v>5.4999999999068676E-2</v>
      </c>
    </row>
    <row r="46" spans="1:28" ht="45" x14ac:dyDescent="0.3">
      <c r="A46" s="23">
        <f t="shared" si="3"/>
        <v>141</v>
      </c>
      <c r="B46" s="24" t="s">
        <v>65</v>
      </c>
      <c r="C46" s="32" t="s">
        <v>49</v>
      </c>
      <c r="D46" s="32" t="s">
        <v>105</v>
      </c>
      <c r="E46" s="32">
        <v>0.38</v>
      </c>
      <c r="F46" s="34">
        <v>44271.390277777777</v>
      </c>
      <c r="G46" s="34">
        <v>44271.694444444445</v>
      </c>
      <c r="H46" s="32" t="s">
        <v>50</v>
      </c>
      <c r="I46" s="35">
        <f t="shared" ref="I46" si="11">(G46-F46)*24</f>
        <v>7.3000000000465661</v>
      </c>
      <c r="J46" s="32" t="s">
        <v>105</v>
      </c>
      <c r="K46" s="20">
        <v>0</v>
      </c>
      <c r="L46" s="20">
        <v>0</v>
      </c>
      <c r="M46" s="32">
        <v>44</v>
      </c>
      <c r="N46" s="32">
        <v>0</v>
      </c>
      <c r="O46" s="32">
        <v>0</v>
      </c>
      <c r="P46" s="32">
        <v>44</v>
      </c>
      <c r="Q46" s="32">
        <v>0</v>
      </c>
      <c r="R46" s="32">
        <v>0</v>
      </c>
      <c r="S46" s="32">
        <v>0</v>
      </c>
      <c r="T46" s="32">
        <v>44</v>
      </c>
      <c r="U46" s="32">
        <v>0</v>
      </c>
      <c r="V46" s="32">
        <v>44.56</v>
      </c>
      <c r="W46" s="32"/>
      <c r="X46" s="32"/>
      <c r="Y46" s="32"/>
      <c r="Z46" s="32"/>
      <c r="AA46" s="41">
        <v>1</v>
      </c>
      <c r="AB46" s="46">
        <f t="shared" si="2"/>
        <v>0.32528800000207503</v>
      </c>
    </row>
    <row r="47" spans="1:28" ht="45" x14ac:dyDescent="0.3">
      <c r="A47" s="23">
        <f t="shared" si="3"/>
        <v>142</v>
      </c>
      <c r="B47" s="24" t="s">
        <v>65</v>
      </c>
      <c r="C47" s="20" t="s">
        <v>49</v>
      </c>
      <c r="D47" s="30" t="s">
        <v>166</v>
      </c>
      <c r="E47" s="20" t="s">
        <v>62</v>
      </c>
      <c r="F47" s="21">
        <v>44271.583333333336</v>
      </c>
      <c r="G47" s="21">
        <v>44271.666666666664</v>
      </c>
      <c r="H47" s="20" t="s">
        <v>50</v>
      </c>
      <c r="I47" s="22">
        <f t="shared" ref="I47:I48" si="12">(ABS(F47-G47)*24)</f>
        <v>1.9999999998835847</v>
      </c>
      <c r="J47" s="30" t="s">
        <v>166</v>
      </c>
      <c r="K47" s="20">
        <v>0</v>
      </c>
      <c r="L47" s="20">
        <v>0</v>
      </c>
      <c r="M47" s="20">
        <v>12</v>
      </c>
      <c r="N47" s="20">
        <v>0</v>
      </c>
      <c r="O47" s="20">
        <v>0</v>
      </c>
      <c r="P47" s="20">
        <v>12</v>
      </c>
      <c r="Q47" s="20">
        <v>0</v>
      </c>
      <c r="R47" s="20">
        <v>0</v>
      </c>
      <c r="S47" s="20">
        <v>0</v>
      </c>
      <c r="T47" s="20">
        <v>12</v>
      </c>
      <c r="U47" s="20">
        <v>0</v>
      </c>
      <c r="V47" s="20">
        <v>133</v>
      </c>
      <c r="W47" s="20"/>
      <c r="X47" s="30"/>
      <c r="Y47" s="31"/>
      <c r="Z47" s="31"/>
      <c r="AA47" s="40">
        <v>1</v>
      </c>
      <c r="AB47" s="46">
        <f t="shared" si="2"/>
        <v>0.26599999998451679</v>
      </c>
    </row>
    <row r="48" spans="1:28" ht="45" x14ac:dyDescent="0.3">
      <c r="A48" s="23">
        <f t="shared" si="3"/>
        <v>143</v>
      </c>
      <c r="B48" s="24" t="s">
        <v>65</v>
      </c>
      <c r="C48" s="20" t="s">
        <v>49</v>
      </c>
      <c r="D48" s="30" t="s">
        <v>167</v>
      </c>
      <c r="E48" s="20" t="s">
        <v>57</v>
      </c>
      <c r="F48" s="21">
        <v>44271.416666666664</v>
      </c>
      <c r="G48" s="21">
        <v>44271.5</v>
      </c>
      <c r="H48" s="20" t="s">
        <v>50</v>
      </c>
      <c r="I48" s="22">
        <f t="shared" si="12"/>
        <v>2.0000000000582077</v>
      </c>
      <c r="J48" s="30" t="s">
        <v>167</v>
      </c>
      <c r="K48" s="20">
        <v>0</v>
      </c>
      <c r="L48" s="20">
        <v>0</v>
      </c>
      <c r="M48" s="20">
        <v>3</v>
      </c>
      <c r="N48" s="20">
        <v>0</v>
      </c>
      <c r="O48" s="20">
        <v>0</v>
      </c>
      <c r="P48" s="20">
        <v>3</v>
      </c>
      <c r="Q48" s="20">
        <v>0</v>
      </c>
      <c r="R48" s="20">
        <v>0</v>
      </c>
      <c r="S48" s="20">
        <v>0</v>
      </c>
      <c r="T48" s="20">
        <v>3</v>
      </c>
      <c r="U48" s="20">
        <v>0</v>
      </c>
      <c r="V48" s="20">
        <v>18</v>
      </c>
      <c r="W48" s="20"/>
      <c r="X48" s="30"/>
      <c r="Y48" s="31"/>
      <c r="Z48" s="31"/>
      <c r="AA48" s="40">
        <v>1</v>
      </c>
      <c r="AB48" s="46">
        <f t="shared" si="2"/>
        <v>3.6000000001047736E-2</v>
      </c>
    </row>
    <row r="49" spans="1:28" ht="45" x14ac:dyDescent="0.3">
      <c r="A49" s="23">
        <f t="shared" si="3"/>
        <v>144</v>
      </c>
      <c r="B49" s="24" t="s">
        <v>65</v>
      </c>
      <c r="C49" s="20" t="s">
        <v>49</v>
      </c>
      <c r="D49" s="30" t="s">
        <v>71</v>
      </c>
      <c r="E49" s="20">
        <v>0.38</v>
      </c>
      <c r="F49" s="21">
        <v>44272.388888888891</v>
      </c>
      <c r="G49" s="21">
        <v>44272.666666666664</v>
      </c>
      <c r="H49" s="20" t="s">
        <v>50</v>
      </c>
      <c r="I49" s="22">
        <f>((G49-F49)*24)</f>
        <v>6.6666666665696539</v>
      </c>
      <c r="J49" s="30" t="s">
        <v>86</v>
      </c>
      <c r="K49" s="20">
        <v>0</v>
      </c>
      <c r="L49" s="20">
        <v>0</v>
      </c>
      <c r="M49" s="20">
        <v>100</v>
      </c>
      <c r="N49" s="20">
        <v>0</v>
      </c>
      <c r="O49" s="20">
        <v>0</v>
      </c>
      <c r="P49" s="20">
        <v>100</v>
      </c>
      <c r="Q49" s="20">
        <v>0</v>
      </c>
      <c r="R49" s="20">
        <v>0</v>
      </c>
      <c r="S49" s="20">
        <v>0</v>
      </c>
      <c r="T49" s="20">
        <v>100</v>
      </c>
      <c r="U49" s="18">
        <v>0</v>
      </c>
      <c r="V49" s="18">
        <v>98</v>
      </c>
      <c r="W49" s="18"/>
      <c r="X49" s="19"/>
      <c r="Y49" s="19"/>
      <c r="Z49" s="19"/>
      <c r="AA49" s="44">
        <v>1</v>
      </c>
      <c r="AB49" s="46">
        <f t="shared" si="2"/>
        <v>0.65333333332382604</v>
      </c>
    </row>
    <row r="50" spans="1:28" ht="45" x14ac:dyDescent="0.3">
      <c r="A50" s="23">
        <f t="shared" si="3"/>
        <v>145</v>
      </c>
      <c r="B50" s="24" t="s">
        <v>65</v>
      </c>
      <c r="C50" s="20" t="s">
        <v>49</v>
      </c>
      <c r="D50" s="30" t="s">
        <v>66</v>
      </c>
      <c r="E50" s="20">
        <v>0.38</v>
      </c>
      <c r="F50" s="21">
        <v>44272.583333333336</v>
      </c>
      <c r="G50" s="21">
        <v>44272.597222222219</v>
      </c>
      <c r="H50" s="20" t="s">
        <v>50</v>
      </c>
      <c r="I50" s="22">
        <f>((G50-F50)*24)</f>
        <v>0.33333333319751546</v>
      </c>
      <c r="J50" s="30" t="s">
        <v>66</v>
      </c>
      <c r="K50" s="20">
        <v>0</v>
      </c>
      <c r="L50" s="20">
        <v>0</v>
      </c>
      <c r="M50" s="20">
        <v>24</v>
      </c>
      <c r="N50" s="20">
        <v>0</v>
      </c>
      <c r="O50" s="20">
        <v>0</v>
      </c>
      <c r="P50" s="20">
        <v>24</v>
      </c>
      <c r="Q50" s="20">
        <v>0</v>
      </c>
      <c r="R50" s="20">
        <v>0</v>
      </c>
      <c r="S50" s="20">
        <v>0</v>
      </c>
      <c r="T50" s="20">
        <v>24</v>
      </c>
      <c r="U50" s="18">
        <v>0</v>
      </c>
      <c r="V50" s="18">
        <v>288</v>
      </c>
      <c r="W50" s="18"/>
      <c r="X50" s="19"/>
      <c r="Y50" s="19"/>
      <c r="Z50" s="19"/>
      <c r="AA50" s="44">
        <v>1</v>
      </c>
      <c r="AB50" s="46">
        <f t="shared" si="2"/>
        <v>9.5999999960884458E-2</v>
      </c>
    </row>
    <row r="51" spans="1:28" ht="60" x14ac:dyDescent="0.3">
      <c r="A51" s="23">
        <f t="shared" si="3"/>
        <v>146</v>
      </c>
      <c r="B51" s="24" t="s">
        <v>65</v>
      </c>
      <c r="C51" s="32" t="s">
        <v>49</v>
      </c>
      <c r="D51" s="32" t="s">
        <v>109</v>
      </c>
      <c r="E51" s="32">
        <v>0.38</v>
      </c>
      <c r="F51" s="34">
        <v>44272.383333333331</v>
      </c>
      <c r="G51" s="34">
        <v>44272.675000000003</v>
      </c>
      <c r="H51" s="32" t="s">
        <v>50</v>
      </c>
      <c r="I51" s="35">
        <f t="shared" ref="I51" si="13">(G51-F51)*24</f>
        <v>7.0000000001164153</v>
      </c>
      <c r="J51" s="32" t="s">
        <v>109</v>
      </c>
      <c r="K51" s="20">
        <v>0</v>
      </c>
      <c r="L51" s="20">
        <v>0</v>
      </c>
      <c r="M51" s="32">
        <v>58</v>
      </c>
      <c r="N51" s="32">
        <v>0</v>
      </c>
      <c r="O51" s="32">
        <v>0</v>
      </c>
      <c r="P51" s="32">
        <v>58</v>
      </c>
      <c r="Q51" s="32">
        <v>0</v>
      </c>
      <c r="R51" s="32">
        <v>0</v>
      </c>
      <c r="S51" s="32">
        <v>0</v>
      </c>
      <c r="T51" s="32">
        <v>58</v>
      </c>
      <c r="U51" s="32">
        <v>0</v>
      </c>
      <c r="V51" s="32">
        <v>89</v>
      </c>
      <c r="W51" s="32"/>
      <c r="X51" s="32"/>
      <c r="Y51" s="32"/>
      <c r="Z51" s="32"/>
      <c r="AA51" s="41">
        <v>1</v>
      </c>
      <c r="AB51" s="46">
        <f t="shared" si="2"/>
        <v>0.62300000001036093</v>
      </c>
    </row>
    <row r="52" spans="1:28" ht="45" x14ac:dyDescent="0.3">
      <c r="A52" s="23">
        <f t="shared" si="3"/>
        <v>147</v>
      </c>
      <c r="B52" s="24" t="s">
        <v>65</v>
      </c>
      <c r="C52" s="30" t="s">
        <v>49</v>
      </c>
      <c r="D52" s="30" t="s">
        <v>168</v>
      </c>
      <c r="E52" s="20" t="s">
        <v>57</v>
      </c>
      <c r="F52" s="21">
        <v>44272.583333333336</v>
      </c>
      <c r="G52" s="21">
        <v>44272.666666666664</v>
      </c>
      <c r="H52" s="20" t="s">
        <v>50</v>
      </c>
      <c r="I52" s="22">
        <f t="shared" ref="I52" si="14">(ABS(F52-G52)*24)</f>
        <v>1.9999999998835847</v>
      </c>
      <c r="J52" s="30" t="s">
        <v>168</v>
      </c>
      <c r="K52" s="20">
        <v>0</v>
      </c>
      <c r="L52" s="20">
        <v>0</v>
      </c>
      <c r="M52" s="20">
        <v>2</v>
      </c>
      <c r="N52" s="20">
        <v>0</v>
      </c>
      <c r="O52" s="20">
        <v>0</v>
      </c>
      <c r="P52" s="20">
        <v>2</v>
      </c>
      <c r="Q52" s="20">
        <v>0</v>
      </c>
      <c r="R52" s="20">
        <v>0</v>
      </c>
      <c r="S52" s="20">
        <v>0</v>
      </c>
      <c r="T52" s="20">
        <v>2</v>
      </c>
      <c r="U52" s="20">
        <v>0</v>
      </c>
      <c r="V52" s="20">
        <v>2</v>
      </c>
      <c r="W52" s="30"/>
      <c r="X52" s="31"/>
      <c r="Y52" s="31"/>
      <c r="Z52" s="20"/>
      <c r="AA52" s="38">
        <v>1</v>
      </c>
      <c r="AB52" s="46">
        <f t="shared" si="2"/>
        <v>3.999999999767169E-3</v>
      </c>
    </row>
    <row r="53" spans="1:28" ht="45" x14ac:dyDescent="0.3">
      <c r="A53" s="23">
        <f t="shared" si="3"/>
        <v>148</v>
      </c>
      <c r="B53" s="24" t="s">
        <v>65</v>
      </c>
      <c r="C53" s="24" t="s">
        <v>49</v>
      </c>
      <c r="D53" s="24" t="s">
        <v>87</v>
      </c>
      <c r="E53" s="24">
        <v>0.38</v>
      </c>
      <c r="F53" s="27">
        <v>44273.38958333333</v>
      </c>
      <c r="G53" s="27">
        <v>44273.472222222219</v>
      </c>
      <c r="H53" s="24" t="s">
        <v>50</v>
      </c>
      <c r="I53" s="29">
        <f>((G53-F53)*24)</f>
        <v>1.9833333333372138</v>
      </c>
      <c r="J53" s="24" t="s">
        <v>88</v>
      </c>
      <c r="K53" s="20">
        <v>0</v>
      </c>
      <c r="L53" s="20">
        <v>0</v>
      </c>
      <c r="M53" s="24">
        <v>12</v>
      </c>
      <c r="N53" s="24">
        <v>0</v>
      </c>
      <c r="O53" s="24">
        <v>0</v>
      </c>
      <c r="P53" s="24">
        <v>12</v>
      </c>
      <c r="Q53" s="24">
        <v>0</v>
      </c>
      <c r="R53" s="24">
        <v>0</v>
      </c>
      <c r="S53" s="24">
        <v>0</v>
      </c>
      <c r="T53" s="24">
        <v>12</v>
      </c>
      <c r="U53" s="24">
        <v>0</v>
      </c>
      <c r="V53" s="24">
        <v>8</v>
      </c>
      <c r="W53" s="24"/>
      <c r="X53" s="24"/>
      <c r="Y53" s="24"/>
      <c r="Z53" s="24"/>
      <c r="AA53" s="43">
        <v>1</v>
      </c>
      <c r="AB53" s="46">
        <f t="shared" si="2"/>
        <v>1.5866666666697712E-2</v>
      </c>
    </row>
    <row r="54" spans="1:28" ht="45" x14ac:dyDescent="0.3">
      <c r="A54" s="23">
        <f t="shared" si="3"/>
        <v>149</v>
      </c>
      <c r="B54" s="24" t="s">
        <v>65</v>
      </c>
      <c r="C54" s="20" t="s">
        <v>49</v>
      </c>
      <c r="D54" s="30" t="s">
        <v>89</v>
      </c>
      <c r="E54" s="20">
        <v>0.38</v>
      </c>
      <c r="F54" s="21">
        <v>44273.636111111111</v>
      </c>
      <c r="G54" s="21">
        <v>44273.671527777777</v>
      </c>
      <c r="H54" s="20" t="s">
        <v>50</v>
      </c>
      <c r="I54" s="22">
        <f>((G54-F54)*24)</f>
        <v>0.84999999997671694</v>
      </c>
      <c r="J54" s="30" t="s">
        <v>89</v>
      </c>
      <c r="K54" s="20">
        <v>0</v>
      </c>
      <c r="L54" s="20">
        <v>0</v>
      </c>
      <c r="M54" s="20">
        <v>250</v>
      </c>
      <c r="N54" s="20">
        <v>0</v>
      </c>
      <c r="O54" s="20">
        <v>0</v>
      </c>
      <c r="P54" s="20">
        <v>250</v>
      </c>
      <c r="Q54" s="20">
        <v>0</v>
      </c>
      <c r="R54" s="20">
        <v>0</v>
      </c>
      <c r="S54" s="20">
        <v>0</v>
      </c>
      <c r="T54" s="20">
        <v>250</v>
      </c>
      <c r="U54" s="18">
        <v>0</v>
      </c>
      <c r="V54" s="18">
        <v>222</v>
      </c>
      <c r="W54" s="18"/>
      <c r="X54" s="19"/>
      <c r="Y54" s="19"/>
      <c r="Z54" s="19"/>
      <c r="AA54" s="44">
        <v>1</v>
      </c>
      <c r="AB54" s="46">
        <f t="shared" si="2"/>
        <v>0.18869999999483117</v>
      </c>
    </row>
    <row r="55" spans="1:28" ht="45" x14ac:dyDescent="0.3">
      <c r="A55" s="23">
        <f t="shared" si="3"/>
        <v>150</v>
      </c>
      <c r="B55" s="24" t="s">
        <v>65</v>
      </c>
      <c r="C55" s="20" t="s">
        <v>49</v>
      </c>
      <c r="D55" s="30" t="s">
        <v>90</v>
      </c>
      <c r="E55" s="20">
        <v>0.38</v>
      </c>
      <c r="F55" s="21">
        <v>44273.611805555556</v>
      </c>
      <c r="G55" s="21">
        <v>44273.65625</v>
      </c>
      <c r="H55" s="20" t="s">
        <v>50</v>
      </c>
      <c r="I55" s="22">
        <f>((G55-F55)*24)</f>
        <v>1.0666666666511446</v>
      </c>
      <c r="J55" s="30" t="s">
        <v>90</v>
      </c>
      <c r="K55" s="20">
        <v>0</v>
      </c>
      <c r="L55" s="20">
        <v>0</v>
      </c>
      <c r="M55" s="20">
        <v>120</v>
      </c>
      <c r="N55" s="20">
        <v>0</v>
      </c>
      <c r="O55" s="20">
        <v>0</v>
      </c>
      <c r="P55" s="20">
        <v>120</v>
      </c>
      <c r="Q55" s="20">
        <v>0</v>
      </c>
      <c r="R55" s="20">
        <v>0</v>
      </c>
      <c r="S55" s="20">
        <v>0</v>
      </c>
      <c r="T55" s="20">
        <v>120</v>
      </c>
      <c r="U55" s="20">
        <v>0</v>
      </c>
      <c r="V55" s="26">
        <v>139</v>
      </c>
      <c r="W55" s="26"/>
      <c r="X55" s="26"/>
      <c r="Y55" s="26"/>
      <c r="Z55" s="26"/>
      <c r="AA55" s="45">
        <v>1</v>
      </c>
      <c r="AB55" s="46">
        <f t="shared" si="2"/>
        <v>0.14826666666450911</v>
      </c>
    </row>
    <row r="56" spans="1:28" ht="45" x14ac:dyDescent="0.3">
      <c r="A56" s="23">
        <f t="shared" si="3"/>
        <v>151</v>
      </c>
      <c r="B56" s="24" t="s">
        <v>65</v>
      </c>
      <c r="C56" s="32" t="s">
        <v>49</v>
      </c>
      <c r="D56" s="32" t="s">
        <v>110</v>
      </c>
      <c r="E56" s="32" t="s">
        <v>57</v>
      </c>
      <c r="F56" s="34">
        <v>44273.5625</v>
      </c>
      <c r="G56" s="34">
        <v>44273.645833333336</v>
      </c>
      <c r="H56" s="32" t="s">
        <v>50</v>
      </c>
      <c r="I56" s="35">
        <f t="shared" ref="I56:I57" si="15">(G56-F56)*24</f>
        <v>2.0000000000582077</v>
      </c>
      <c r="J56" s="37" t="s">
        <v>110</v>
      </c>
      <c r="K56" s="20">
        <v>0</v>
      </c>
      <c r="L56" s="20">
        <v>0</v>
      </c>
      <c r="M56" s="32">
        <v>41</v>
      </c>
      <c r="N56" s="32">
        <v>0</v>
      </c>
      <c r="O56" s="32">
        <v>0</v>
      </c>
      <c r="P56" s="32">
        <v>41</v>
      </c>
      <c r="Q56" s="32">
        <v>0</v>
      </c>
      <c r="R56" s="32">
        <v>0</v>
      </c>
      <c r="S56" s="32">
        <v>0</v>
      </c>
      <c r="T56" s="32">
        <v>41</v>
      </c>
      <c r="U56" s="32">
        <v>0</v>
      </c>
      <c r="V56" s="32">
        <v>270.7</v>
      </c>
      <c r="W56" s="32"/>
      <c r="X56" s="32"/>
      <c r="Y56" s="32"/>
      <c r="Z56" s="32"/>
      <c r="AA56" s="41">
        <v>1</v>
      </c>
      <c r="AB56" s="46">
        <f t="shared" si="2"/>
        <v>0.54140000001575672</v>
      </c>
    </row>
    <row r="57" spans="1:28" ht="45" x14ac:dyDescent="0.3">
      <c r="A57" s="23">
        <f t="shared" si="3"/>
        <v>152</v>
      </c>
      <c r="B57" s="24" t="s">
        <v>65</v>
      </c>
      <c r="C57" s="33" t="s">
        <v>73</v>
      </c>
      <c r="D57" s="33" t="s">
        <v>111</v>
      </c>
      <c r="E57" s="32" t="s">
        <v>107</v>
      </c>
      <c r="F57" s="34">
        <v>44273.583333333336</v>
      </c>
      <c r="G57" s="34">
        <v>44273.625</v>
      </c>
      <c r="H57" s="32" t="s">
        <v>50</v>
      </c>
      <c r="I57" s="35">
        <f t="shared" si="15"/>
        <v>0.99999999994179234</v>
      </c>
      <c r="J57" s="33" t="s">
        <v>112</v>
      </c>
      <c r="K57" s="20">
        <v>0</v>
      </c>
      <c r="L57" s="20">
        <v>0</v>
      </c>
      <c r="M57" s="32">
        <v>15</v>
      </c>
      <c r="N57" s="32">
        <v>0</v>
      </c>
      <c r="O57" s="32">
        <v>0</v>
      </c>
      <c r="P57" s="32">
        <v>15</v>
      </c>
      <c r="Q57" s="32">
        <v>0</v>
      </c>
      <c r="R57" s="32">
        <v>0</v>
      </c>
      <c r="S57" s="32">
        <v>0</v>
      </c>
      <c r="T57" s="32">
        <v>15</v>
      </c>
      <c r="U57" s="32">
        <v>0</v>
      </c>
      <c r="V57" s="32">
        <v>148.35</v>
      </c>
      <c r="W57" s="32"/>
      <c r="X57" s="32"/>
      <c r="Y57" s="32"/>
      <c r="Z57" s="32"/>
      <c r="AA57" s="41">
        <v>1</v>
      </c>
      <c r="AB57" s="46">
        <f t="shared" si="2"/>
        <v>0.14834999999136489</v>
      </c>
    </row>
    <row r="58" spans="1:28" ht="45" x14ac:dyDescent="0.3">
      <c r="A58" s="23">
        <f t="shared" si="3"/>
        <v>153</v>
      </c>
      <c r="B58" s="24" t="s">
        <v>65</v>
      </c>
      <c r="C58" s="20" t="s">
        <v>56</v>
      </c>
      <c r="D58" s="30" t="s">
        <v>169</v>
      </c>
      <c r="E58" s="20" t="s">
        <v>57</v>
      </c>
      <c r="F58" s="21">
        <v>44273.583333333336</v>
      </c>
      <c r="G58" s="21">
        <v>44273.666666666664</v>
      </c>
      <c r="H58" s="20" t="s">
        <v>50</v>
      </c>
      <c r="I58" s="22">
        <f t="shared" ref="I58:I59" si="16">(ABS(F58-G58)*24)</f>
        <v>1.9999999998835847</v>
      </c>
      <c r="J58" s="30" t="s">
        <v>181</v>
      </c>
      <c r="K58" s="20">
        <v>0</v>
      </c>
      <c r="L58" s="20">
        <v>0</v>
      </c>
      <c r="M58" s="20">
        <v>11</v>
      </c>
      <c r="N58" s="20">
        <v>0</v>
      </c>
      <c r="O58" s="20">
        <v>0</v>
      </c>
      <c r="P58" s="20">
        <v>11</v>
      </c>
      <c r="Q58" s="20">
        <v>0</v>
      </c>
      <c r="R58" s="20">
        <v>0</v>
      </c>
      <c r="S58" s="20">
        <v>0</v>
      </c>
      <c r="T58" s="20">
        <v>11</v>
      </c>
      <c r="U58" s="20">
        <v>0</v>
      </c>
      <c r="V58" s="20">
        <v>9</v>
      </c>
      <c r="W58" s="20"/>
      <c r="X58" s="30"/>
      <c r="Y58" s="31"/>
      <c r="Z58" s="31"/>
      <c r="AA58" s="40">
        <v>1</v>
      </c>
      <c r="AB58" s="46">
        <f t="shared" si="2"/>
        <v>1.7999999998952264E-2</v>
      </c>
    </row>
    <row r="59" spans="1:28" ht="45" x14ac:dyDescent="0.3">
      <c r="A59" s="23">
        <f t="shared" si="3"/>
        <v>154</v>
      </c>
      <c r="B59" s="24" t="s">
        <v>65</v>
      </c>
      <c r="C59" s="20" t="s">
        <v>49</v>
      </c>
      <c r="D59" s="30" t="s">
        <v>170</v>
      </c>
      <c r="E59" s="20" t="s">
        <v>57</v>
      </c>
      <c r="F59" s="21">
        <v>44273.416666666664</v>
      </c>
      <c r="G59" s="21">
        <v>44273.5</v>
      </c>
      <c r="H59" s="20" t="s">
        <v>50</v>
      </c>
      <c r="I59" s="22">
        <f t="shared" si="16"/>
        <v>2.0000000000582077</v>
      </c>
      <c r="J59" s="30" t="s">
        <v>170</v>
      </c>
      <c r="K59" s="20">
        <v>0</v>
      </c>
      <c r="L59" s="20">
        <v>0</v>
      </c>
      <c r="M59" s="20">
        <v>10</v>
      </c>
      <c r="N59" s="20">
        <v>0</v>
      </c>
      <c r="O59" s="20">
        <v>0</v>
      </c>
      <c r="P59" s="20">
        <v>10</v>
      </c>
      <c r="Q59" s="20">
        <v>0</v>
      </c>
      <c r="R59" s="20">
        <v>0</v>
      </c>
      <c r="S59" s="20">
        <v>0</v>
      </c>
      <c r="T59" s="20">
        <v>10</v>
      </c>
      <c r="U59" s="20">
        <v>0</v>
      </c>
      <c r="V59" s="20">
        <v>276</v>
      </c>
      <c r="W59" s="20"/>
      <c r="X59" s="30"/>
      <c r="Y59" s="31"/>
      <c r="Z59" s="31"/>
      <c r="AA59" s="40">
        <v>1</v>
      </c>
      <c r="AB59" s="46">
        <f t="shared" si="2"/>
        <v>0.55200000001606531</v>
      </c>
    </row>
    <row r="60" spans="1:28" ht="45" x14ac:dyDescent="0.3">
      <c r="A60" s="23">
        <f t="shared" si="3"/>
        <v>155</v>
      </c>
      <c r="B60" s="24" t="s">
        <v>65</v>
      </c>
      <c r="C60" s="20" t="s">
        <v>49</v>
      </c>
      <c r="D60" s="30" t="s">
        <v>91</v>
      </c>
      <c r="E60" s="20">
        <v>0.38</v>
      </c>
      <c r="F60" s="21">
        <v>44274.371527777781</v>
      </c>
      <c r="G60" s="21">
        <v>44274.651388888888</v>
      </c>
      <c r="H60" s="20" t="s">
        <v>50</v>
      </c>
      <c r="I60" s="22">
        <f>((G60-F60)*24)</f>
        <v>6.7166666665580124</v>
      </c>
      <c r="J60" s="30" t="s">
        <v>92</v>
      </c>
      <c r="K60" s="20">
        <v>0</v>
      </c>
      <c r="L60" s="20">
        <v>0</v>
      </c>
      <c r="M60" s="20">
        <v>56</v>
      </c>
      <c r="N60" s="20">
        <v>0</v>
      </c>
      <c r="O60" s="20">
        <v>0</v>
      </c>
      <c r="P60" s="20">
        <v>56</v>
      </c>
      <c r="Q60" s="20">
        <v>0</v>
      </c>
      <c r="R60" s="20">
        <v>0</v>
      </c>
      <c r="S60" s="20">
        <v>0</v>
      </c>
      <c r="T60" s="20">
        <v>56</v>
      </c>
      <c r="U60" s="20">
        <v>0</v>
      </c>
      <c r="V60" s="26">
        <v>48</v>
      </c>
      <c r="W60" s="26"/>
      <c r="X60" s="26"/>
      <c r="Y60" s="26"/>
      <c r="Z60" s="26"/>
      <c r="AA60" s="45">
        <v>1</v>
      </c>
      <c r="AB60" s="46">
        <f t="shared" si="2"/>
        <v>0.32239999999478458</v>
      </c>
    </row>
    <row r="61" spans="1:28" ht="45" x14ac:dyDescent="0.3">
      <c r="A61" s="23">
        <f t="shared" si="3"/>
        <v>156</v>
      </c>
      <c r="B61" s="24" t="s">
        <v>65</v>
      </c>
      <c r="C61" s="20" t="s">
        <v>49</v>
      </c>
      <c r="D61" s="30" t="s">
        <v>93</v>
      </c>
      <c r="E61" s="20">
        <v>0.38</v>
      </c>
      <c r="F61" s="21">
        <v>44274.631944444445</v>
      </c>
      <c r="G61" s="21">
        <v>44274.680555555555</v>
      </c>
      <c r="H61" s="20" t="s">
        <v>50</v>
      </c>
      <c r="I61" s="22">
        <f>((G61-F61)*24)</f>
        <v>1.1666666666278616</v>
      </c>
      <c r="J61" s="30" t="s">
        <v>93</v>
      </c>
      <c r="K61" s="20">
        <v>0</v>
      </c>
      <c r="L61" s="20">
        <v>0</v>
      </c>
      <c r="M61" s="20">
        <v>74</v>
      </c>
      <c r="N61" s="20">
        <v>0</v>
      </c>
      <c r="O61" s="20">
        <v>0</v>
      </c>
      <c r="P61" s="20">
        <v>74</v>
      </c>
      <c r="Q61" s="20">
        <v>0</v>
      </c>
      <c r="R61" s="20">
        <v>0</v>
      </c>
      <c r="S61" s="20">
        <v>0</v>
      </c>
      <c r="T61" s="20">
        <v>74</v>
      </c>
      <c r="U61" s="20">
        <v>0</v>
      </c>
      <c r="V61" s="20">
        <v>85</v>
      </c>
      <c r="W61" s="20"/>
      <c r="X61" s="30"/>
      <c r="Y61" s="31"/>
      <c r="Z61" s="31"/>
      <c r="AA61" s="40">
        <v>1</v>
      </c>
      <c r="AB61" s="46">
        <f t="shared" si="2"/>
        <v>9.9166666663368236E-2</v>
      </c>
    </row>
    <row r="62" spans="1:28" ht="45" x14ac:dyDescent="0.3">
      <c r="A62" s="23">
        <f t="shared" si="3"/>
        <v>157</v>
      </c>
      <c r="B62" s="24" t="s">
        <v>65</v>
      </c>
      <c r="C62" s="33" t="s">
        <v>49</v>
      </c>
      <c r="D62" s="33" t="s">
        <v>113</v>
      </c>
      <c r="E62" s="32">
        <v>0.38</v>
      </c>
      <c r="F62" s="34">
        <v>44274.5625</v>
      </c>
      <c r="G62" s="34">
        <v>44274.614583333336</v>
      </c>
      <c r="H62" s="32" t="s">
        <v>50</v>
      </c>
      <c r="I62" s="35">
        <f t="shared" ref="I62" si="17">(G62-F62)*24</f>
        <v>1.2500000000582077</v>
      </c>
      <c r="J62" s="33" t="s">
        <v>113</v>
      </c>
      <c r="K62" s="20">
        <v>0</v>
      </c>
      <c r="L62" s="20">
        <v>0</v>
      </c>
      <c r="M62" s="32">
        <v>1</v>
      </c>
      <c r="N62" s="32">
        <v>0</v>
      </c>
      <c r="O62" s="32">
        <v>0</v>
      </c>
      <c r="P62" s="32">
        <v>1</v>
      </c>
      <c r="Q62" s="32">
        <v>0</v>
      </c>
      <c r="R62" s="32">
        <v>0</v>
      </c>
      <c r="S62" s="32">
        <v>0</v>
      </c>
      <c r="T62" s="32">
        <v>1</v>
      </c>
      <c r="U62" s="32">
        <v>0</v>
      </c>
      <c r="V62" s="32">
        <v>15.9</v>
      </c>
      <c r="W62" s="32"/>
      <c r="X62" s="32"/>
      <c r="Y62" s="32"/>
      <c r="Z62" s="32"/>
      <c r="AA62" s="41">
        <v>1</v>
      </c>
      <c r="AB62" s="46">
        <f t="shared" si="2"/>
        <v>1.9875000000925503E-2</v>
      </c>
    </row>
    <row r="63" spans="1:28" ht="45" x14ac:dyDescent="0.3">
      <c r="A63" s="23">
        <f t="shared" si="3"/>
        <v>158</v>
      </c>
      <c r="B63" s="24" t="s">
        <v>65</v>
      </c>
      <c r="C63" s="36" t="s">
        <v>56</v>
      </c>
      <c r="D63" s="36" t="s">
        <v>131</v>
      </c>
      <c r="E63" s="36" t="s">
        <v>54</v>
      </c>
      <c r="F63" s="36" t="s">
        <v>132</v>
      </c>
      <c r="G63" s="36" t="s">
        <v>133</v>
      </c>
      <c r="H63" s="36" t="s">
        <v>51</v>
      </c>
      <c r="I63" s="36">
        <v>0.6</v>
      </c>
      <c r="J63" s="36" t="s">
        <v>134</v>
      </c>
      <c r="K63" s="20">
        <v>0</v>
      </c>
      <c r="L63" s="20">
        <v>0</v>
      </c>
      <c r="M63" s="36">
        <v>54</v>
      </c>
      <c r="N63" s="36">
        <v>0</v>
      </c>
      <c r="O63" s="36">
        <v>0</v>
      </c>
      <c r="P63" s="36">
        <v>54</v>
      </c>
      <c r="Q63" s="36">
        <v>0</v>
      </c>
      <c r="R63" s="36">
        <v>0</v>
      </c>
      <c r="S63" s="36">
        <v>0</v>
      </c>
      <c r="T63" s="36">
        <v>54</v>
      </c>
      <c r="U63" s="36">
        <v>0</v>
      </c>
      <c r="V63" s="36">
        <v>185</v>
      </c>
      <c r="W63" s="36"/>
      <c r="X63" s="36">
        <v>19</v>
      </c>
      <c r="Y63" s="25" t="s">
        <v>55</v>
      </c>
      <c r="Z63" s="25" t="s">
        <v>53</v>
      </c>
      <c r="AA63" s="42">
        <v>1</v>
      </c>
      <c r="AB63" s="46">
        <f t="shared" si="2"/>
        <v>0.111</v>
      </c>
    </row>
    <row r="64" spans="1:28" ht="45" x14ac:dyDescent="0.3">
      <c r="A64" s="23">
        <f t="shared" si="3"/>
        <v>159</v>
      </c>
      <c r="B64" s="24" t="s">
        <v>65</v>
      </c>
      <c r="C64" s="32" t="s">
        <v>49</v>
      </c>
      <c r="D64" s="32" t="s">
        <v>67</v>
      </c>
      <c r="E64" s="32">
        <v>0.38</v>
      </c>
      <c r="F64" s="34">
        <v>44277.572916666664</v>
      </c>
      <c r="G64" s="34">
        <v>44277.614583333336</v>
      </c>
      <c r="H64" s="32" t="s">
        <v>50</v>
      </c>
      <c r="I64" s="35">
        <f>((G64-F64)*24)</f>
        <v>1.0000000001164153</v>
      </c>
      <c r="J64" s="37" t="s">
        <v>67</v>
      </c>
      <c r="K64" s="20">
        <v>0</v>
      </c>
      <c r="L64" s="20">
        <v>0</v>
      </c>
      <c r="M64" s="32">
        <v>136</v>
      </c>
      <c r="N64" s="32">
        <v>0</v>
      </c>
      <c r="O64" s="32">
        <v>0</v>
      </c>
      <c r="P64" s="32">
        <v>136</v>
      </c>
      <c r="Q64" s="32">
        <v>0</v>
      </c>
      <c r="R64" s="32">
        <v>0</v>
      </c>
      <c r="S64" s="32">
        <v>0</v>
      </c>
      <c r="T64" s="32">
        <v>136</v>
      </c>
      <c r="U64" s="32">
        <v>0</v>
      </c>
      <c r="V64" s="32">
        <v>102</v>
      </c>
      <c r="W64" s="32"/>
      <c r="X64" s="32"/>
      <c r="Y64" s="32"/>
      <c r="Z64" s="32"/>
      <c r="AA64" s="41">
        <v>1</v>
      </c>
      <c r="AB64" s="46">
        <f t="shared" si="2"/>
        <v>0.10200000001187436</v>
      </c>
    </row>
    <row r="65" spans="1:28" ht="60" x14ac:dyDescent="0.3">
      <c r="A65" s="23">
        <f t="shared" si="3"/>
        <v>160</v>
      </c>
      <c r="B65" s="24" t="s">
        <v>65</v>
      </c>
      <c r="C65" s="33" t="s">
        <v>49</v>
      </c>
      <c r="D65" s="33" t="s">
        <v>114</v>
      </c>
      <c r="E65" s="32">
        <v>0.38</v>
      </c>
      <c r="F65" s="34">
        <v>44277.375</v>
      </c>
      <c r="G65" s="34">
        <v>44277.420138888891</v>
      </c>
      <c r="H65" s="32" t="s">
        <v>50</v>
      </c>
      <c r="I65" s="35">
        <f t="shared" ref="I65:I66" si="18">(G65-F65)*24</f>
        <v>1.0833333333721384</v>
      </c>
      <c r="J65" s="33" t="s">
        <v>114</v>
      </c>
      <c r="K65" s="20">
        <v>0</v>
      </c>
      <c r="L65" s="20">
        <v>0</v>
      </c>
      <c r="M65" s="32">
        <v>1</v>
      </c>
      <c r="N65" s="32">
        <v>0</v>
      </c>
      <c r="O65" s="32">
        <v>0</v>
      </c>
      <c r="P65" s="32">
        <v>1</v>
      </c>
      <c r="Q65" s="32">
        <v>0</v>
      </c>
      <c r="R65" s="32">
        <v>0</v>
      </c>
      <c r="S65" s="32">
        <v>0</v>
      </c>
      <c r="T65" s="32">
        <v>1</v>
      </c>
      <c r="U65" s="32">
        <v>0</v>
      </c>
      <c r="V65" s="32">
        <v>2.6</v>
      </c>
      <c r="W65" s="32"/>
      <c r="X65" s="32"/>
      <c r="Y65" s="32"/>
      <c r="Z65" s="32"/>
      <c r="AA65" s="41">
        <v>1</v>
      </c>
      <c r="AB65" s="46">
        <f t="shared" si="2"/>
        <v>2.8166666667675598E-3</v>
      </c>
    </row>
    <row r="66" spans="1:28" ht="60" x14ac:dyDescent="0.3">
      <c r="A66" s="23">
        <f t="shared" si="3"/>
        <v>161</v>
      </c>
      <c r="B66" s="24" t="s">
        <v>65</v>
      </c>
      <c r="C66" s="32" t="s">
        <v>49</v>
      </c>
      <c r="D66" s="32" t="s">
        <v>109</v>
      </c>
      <c r="E66" s="32">
        <v>0.38</v>
      </c>
      <c r="F66" s="34">
        <v>44277.381944444445</v>
      </c>
      <c r="G66" s="34">
        <v>44277.675694444442</v>
      </c>
      <c r="H66" s="32" t="s">
        <v>50</v>
      </c>
      <c r="I66" s="35">
        <f t="shared" si="18"/>
        <v>7.0499999999301508</v>
      </c>
      <c r="J66" s="32" t="s">
        <v>109</v>
      </c>
      <c r="K66" s="20">
        <v>0</v>
      </c>
      <c r="L66" s="20">
        <v>0</v>
      </c>
      <c r="M66" s="32">
        <v>58</v>
      </c>
      <c r="N66" s="32">
        <v>0</v>
      </c>
      <c r="O66" s="32">
        <v>0</v>
      </c>
      <c r="P66" s="32">
        <v>58</v>
      </c>
      <c r="Q66" s="32">
        <v>0</v>
      </c>
      <c r="R66" s="32">
        <v>0</v>
      </c>
      <c r="S66" s="32">
        <v>0</v>
      </c>
      <c r="T66" s="32">
        <v>58</v>
      </c>
      <c r="U66" s="32">
        <v>0</v>
      </c>
      <c r="V66" s="32">
        <v>89</v>
      </c>
      <c r="W66" s="32"/>
      <c r="X66" s="32"/>
      <c r="Y66" s="32"/>
      <c r="Z66" s="32"/>
      <c r="AA66" s="41">
        <v>1</v>
      </c>
      <c r="AB66" s="46">
        <f t="shared" si="2"/>
        <v>0.62744999999378337</v>
      </c>
    </row>
    <row r="67" spans="1:28" ht="45" x14ac:dyDescent="0.3">
      <c r="A67" s="23">
        <f t="shared" si="3"/>
        <v>162</v>
      </c>
      <c r="B67" s="24" t="s">
        <v>65</v>
      </c>
      <c r="C67" s="20" t="s">
        <v>49</v>
      </c>
      <c r="D67" s="30" t="s">
        <v>171</v>
      </c>
      <c r="E67" s="20" t="s">
        <v>57</v>
      </c>
      <c r="F67" s="21">
        <v>44277.583333333336</v>
      </c>
      <c r="G67" s="21">
        <v>44277.645833333336</v>
      </c>
      <c r="H67" s="20" t="s">
        <v>50</v>
      </c>
      <c r="I67" s="22">
        <f t="shared" ref="I67" si="19">(ABS(F67-G67)*24)</f>
        <v>1.5</v>
      </c>
      <c r="J67" s="30" t="s">
        <v>171</v>
      </c>
      <c r="K67" s="20">
        <v>0</v>
      </c>
      <c r="L67" s="20">
        <v>0</v>
      </c>
      <c r="M67" s="20">
        <v>12</v>
      </c>
      <c r="N67" s="20">
        <v>0</v>
      </c>
      <c r="O67" s="20">
        <v>0</v>
      </c>
      <c r="P67" s="20">
        <v>12</v>
      </c>
      <c r="Q67" s="20">
        <v>0</v>
      </c>
      <c r="R67" s="20">
        <v>0</v>
      </c>
      <c r="S67" s="20">
        <v>0</v>
      </c>
      <c r="T67" s="20">
        <v>12</v>
      </c>
      <c r="U67" s="20">
        <v>0</v>
      </c>
      <c r="V67" s="20">
        <v>147</v>
      </c>
      <c r="W67" s="20"/>
      <c r="X67" s="30"/>
      <c r="Y67" s="31"/>
      <c r="Z67" s="31"/>
      <c r="AA67" s="40">
        <v>1</v>
      </c>
      <c r="AB67" s="46">
        <f t="shared" si="2"/>
        <v>0.2205</v>
      </c>
    </row>
    <row r="68" spans="1:28" ht="45" x14ac:dyDescent="0.3">
      <c r="A68" s="23">
        <f t="shared" si="3"/>
        <v>163</v>
      </c>
      <c r="B68" s="24" t="s">
        <v>65</v>
      </c>
      <c r="C68" s="20" t="s">
        <v>49</v>
      </c>
      <c r="D68" s="30" t="s">
        <v>94</v>
      </c>
      <c r="E68" s="20">
        <v>0.38</v>
      </c>
      <c r="F68" s="21">
        <v>44278.371527777781</v>
      </c>
      <c r="G68" s="21">
        <v>44278.395833333336</v>
      </c>
      <c r="H68" s="20" t="s">
        <v>50</v>
      </c>
      <c r="I68" s="22">
        <f>((G68-F68)*24)</f>
        <v>0.58333333331393078</v>
      </c>
      <c r="J68" s="30" t="s">
        <v>94</v>
      </c>
      <c r="K68" s="20">
        <v>0</v>
      </c>
      <c r="L68" s="20">
        <v>0</v>
      </c>
      <c r="M68" s="20">
        <v>215</v>
      </c>
      <c r="N68" s="20">
        <v>0</v>
      </c>
      <c r="O68" s="20">
        <v>0</v>
      </c>
      <c r="P68" s="20">
        <v>215</v>
      </c>
      <c r="Q68" s="20">
        <v>0</v>
      </c>
      <c r="R68" s="20">
        <v>0</v>
      </c>
      <c r="S68" s="20">
        <v>0</v>
      </c>
      <c r="T68" s="20">
        <v>215</v>
      </c>
      <c r="U68" s="20">
        <v>0</v>
      </c>
      <c r="V68" s="20">
        <v>193</v>
      </c>
      <c r="W68" s="20"/>
      <c r="X68" s="30"/>
      <c r="Y68" s="31"/>
      <c r="Z68" s="31"/>
      <c r="AA68" s="40">
        <v>1</v>
      </c>
      <c r="AB68" s="46">
        <f t="shared" si="2"/>
        <v>0.11258333332958864</v>
      </c>
    </row>
    <row r="69" spans="1:28" ht="45" x14ac:dyDescent="0.3">
      <c r="A69" s="23">
        <f t="shared" si="3"/>
        <v>164</v>
      </c>
      <c r="B69" s="24" t="s">
        <v>65</v>
      </c>
      <c r="C69" s="20" t="s">
        <v>49</v>
      </c>
      <c r="D69" s="30" t="s">
        <v>95</v>
      </c>
      <c r="E69" s="20">
        <v>0.38</v>
      </c>
      <c r="F69" s="21">
        <v>44278.569444444445</v>
      </c>
      <c r="G69" s="21">
        <v>44278.621527777781</v>
      </c>
      <c r="H69" s="20" t="s">
        <v>50</v>
      </c>
      <c r="I69" s="22">
        <f>((G69-F69)*24)</f>
        <v>1.2500000000582077</v>
      </c>
      <c r="J69" s="30" t="s">
        <v>95</v>
      </c>
      <c r="K69" s="20">
        <v>0</v>
      </c>
      <c r="L69" s="20">
        <v>0</v>
      </c>
      <c r="M69" s="20">
        <v>14</v>
      </c>
      <c r="N69" s="20">
        <v>0</v>
      </c>
      <c r="O69" s="20">
        <v>0</v>
      </c>
      <c r="P69" s="20">
        <v>14</v>
      </c>
      <c r="Q69" s="20">
        <v>0</v>
      </c>
      <c r="R69" s="20">
        <v>0</v>
      </c>
      <c r="S69" s="20">
        <v>0</v>
      </c>
      <c r="T69" s="20">
        <v>14</v>
      </c>
      <c r="U69" s="20">
        <v>0</v>
      </c>
      <c r="V69" s="20">
        <v>136</v>
      </c>
      <c r="W69" s="20"/>
      <c r="X69" s="30"/>
      <c r="Y69" s="31"/>
      <c r="Z69" s="31"/>
      <c r="AA69" s="40">
        <v>1</v>
      </c>
      <c r="AB69" s="46">
        <f t="shared" si="2"/>
        <v>0.17000000000791624</v>
      </c>
    </row>
    <row r="70" spans="1:28" ht="60" x14ac:dyDescent="0.3">
      <c r="A70" s="23">
        <f t="shared" si="3"/>
        <v>165</v>
      </c>
      <c r="B70" s="24" t="s">
        <v>65</v>
      </c>
      <c r="C70" s="32" t="s">
        <v>49</v>
      </c>
      <c r="D70" s="33" t="s">
        <v>115</v>
      </c>
      <c r="E70" s="32">
        <v>0.38</v>
      </c>
      <c r="F70" s="34">
        <v>44278.395833333336</v>
      </c>
      <c r="G70" s="34">
        <v>44278.677083333336</v>
      </c>
      <c r="H70" s="32" t="s">
        <v>50</v>
      </c>
      <c r="I70" s="35">
        <f t="shared" ref="I70" si="20">(G70-F70)*24</f>
        <v>6.75</v>
      </c>
      <c r="J70" s="33" t="s">
        <v>115</v>
      </c>
      <c r="K70" s="20">
        <v>0</v>
      </c>
      <c r="L70" s="20">
        <v>0</v>
      </c>
      <c r="M70" s="32">
        <v>35</v>
      </c>
      <c r="N70" s="32">
        <v>0</v>
      </c>
      <c r="O70" s="32">
        <v>0</v>
      </c>
      <c r="P70" s="32">
        <v>35</v>
      </c>
      <c r="Q70" s="32">
        <v>0</v>
      </c>
      <c r="R70" s="32">
        <v>0</v>
      </c>
      <c r="S70" s="32">
        <v>0</v>
      </c>
      <c r="T70" s="32">
        <v>35</v>
      </c>
      <c r="U70" s="32">
        <v>0</v>
      </c>
      <c r="V70" s="32">
        <v>62.4</v>
      </c>
      <c r="W70" s="32"/>
      <c r="X70" s="32"/>
      <c r="Y70" s="32"/>
      <c r="Z70" s="32"/>
      <c r="AA70" s="41">
        <v>1</v>
      </c>
      <c r="AB70" s="46">
        <f t="shared" si="2"/>
        <v>0.42119999999999996</v>
      </c>
    </row>
    <row r="71" spans="1:28" ht="45" x14ac:dyDescent="0.3">
      <c r="A71" s="23">
        <f t="shared" si="3"/>
        <v>166</v>
      </c>
      <c r="B71" s="24" t="s">
        <v>65</v>
      </c>
      <c r="C71" s="20" t="s">
        <v>49</v>
      </c>
      <c r="D71" s="30" t="s">
        <v>172</v>
      </c>
      <c r="E71" s="20" t="s">
        <v>57</v>
      </c>
      <c r="F71" s="21">
        <v>44278.416666666664</v>
      </c>
      <c r="G71" s="21">
        <v>44278.479166666664</v>
      </c>
      <c r="H71" s="20" t="s">
        <v>50</v>
      </c>
      <c r="I71" s="22">
        <f t="shared" ref="I71:I72" si="21">(ABS(F71-G71)*24)</f>
        <v>1.5</v>
      </c>
      <c r="J71" s="30" t="s">
        <v>172</v>
      </c>
      <c r="K71" s="20">
        <v>0</v>
      </c>
      <c r="L71" s="20">
        <v>0</v>
      </c>
      <c r="M71" s="20">
        <v>3</v>
      </c>
      <c r="N71" s="20">
        <v>0</v>
      </c>
      <c r="O71" s="20">
        <v>0</v>
      </c>
      <c r="P71" s="20">
        <v>3</v>
      </c>
      <c r="Q71" s="20">
        <v>0</v>
      </c>
      <c r="R71" s="20">
        <v>0</v>
      </c>
      <c r="S71" s="20">
        <v>0</v>
      </c>
      <c r="T71" s="20">
        <v>3</v>
      </c>
      <c r="U71" s="20">
        <v>0</v>
      </c>
      <c r="V71" s="20">
        <v>65</v>
      </c>
      <c r="W71" s="20"/>
      <c r="X71" s="30"/>
      <c r="Y71" s="31"/>
      <c r="Z71" s="31"/>
      <c r="AA71" s="40">
        <v>1</v>
      </c>
      <c r="AB71" s="46">
        <f t="shared" si="2"/>
        <v>9.7500000000000003E-2</v>
      </c>
    </row>
    <row r="72" spans="1:28" ht="45" x14ac:dyDescent="0.3">
      <c r="A72" s="23">
        <f t="shared" si="3"/>
        <v>167</v>
      </c>
      <c r="B72" s="24" t="s">
        <v>65</v>
      </c>
      <c r="C72" s="20" t="s">
        <v>49</v>
      </c>
      <c r="D72" s="30" t="s">
        <v>173</v>
      </c>
      <c r="E72" s="20" t="s">
        <v>57</v>
      </c>
      <c r="F72" s="21">
        <v>44278.583333333336</v>
      </c>
      <c r="G72" s="21">
        <v>44278.666666666664</v>
      </c>
      <c r="H72" s="20" t="s">
        <v>50</v>
      </c>
      <c r="I72" s="22">
        <f t="shared" si="21"/>
        <v>1.9999999998835847</v>
      </c>
      <c r="J72" s="30" t="s">
        <v>173</v>
      </c>
      <c r="K72" s="20">
        <v>0</v>
      </c>
      <c r="L72" s="20">
        <v>0</v>
      </c>
      <c r="M72" s="20">
        <v>14</v>
      </c>
      <c r="N72" s="20">
        <v>0</v>
      </c>
      <c r="O72" s="20">
        <v>0</v>
      </c>
      <c r="P72" s="20">
        <v>14</v>
      </c>
      <c r="Q72" s="20">
        <v>0</v>
      </c>
      <c r="R72" s="20">
        <v>0</v>
      </c>
      <c r="S72" s="20">
        <v>0</v>
      </c>
      <c r="T72" s="20">
        <v>14</v>
      </c>
      <c r="U72" s="20">
        <v>0</v>
      </c>
      <c r="V72" s="20">
        <v>139</v>
      </c>
      <c r="W72" s="20"/>
      <c r="X72" s="30"/>
      <c r="Y72" s="31"/>
      <c r="Z72" s="31"/>
      <c r="AA72" s="40">
        <v>1</v>
      </c>
      <c r="AB72" s="46">
        <f t="shared" si="2"/>
        <v>0.27799999998381825</v>
      </c>
    </row>
    <row r="73" spans="1:28" ht="45" x14ac:dyDescent="0.3">
      <c r="A73" s="23">
        <f t="shared" si="3"/>
        <v>168</v>
      </c>
      <c r="B73" s="24" t="s">
        <v>65</v>
      </c>
      <c r="C73" s="20" t="s">
        <v>49</v>
      </c>
      <c r="D73" s="30" t="s">
        <v>90</v>
      </c>
      <c r="E73" s="20">
        <v>0.38</v>
      </c>
      <c r="F73" s="21">
        <v>44279.354166666664</v>
      </c>
      <c r="G73" s="21">
        <v>44279.569444444445</v>
      </c>
      <c r="H73" s="20" t="s">
        <v>50</v>
      </c>
      <c r="I73" s="22">
        <f>((G73-F73)*24)</f>
        <v>5.1666666667442769</v>
      </c>
      <c r="J73" s="30" t="s">
        <v>96</v>
      </c>
      <c r="K73" s="20">
        <v>0</v>
      </c>
      <c r="L73" s="20">
        <v>0</v>
      </c>
      <c r="M73" s="20">
        <v>51</v>
      </c>
      <c r="N73" s="20">
        <v>0</v>
      </c>
      <c r="O73" s="20">
        <v>0</v>
      </c>
      <c r="P73" s="20">
        <v>51</v>
      </c>
      <c r="Q73" s="20">
        <v>0</v>
      </c>
      <c r="R73" s="20">
        <v>0</v>
      </c>
      <c r="S73" s="20">
        <v>0</v>
      </c>
      <c r="T73" s="20">
        <v>51</v>
      </c>
      <c r="U73" s="18">
        <v>0</v>
      </c>
      <c r="V73" s="18">
        <v>39</v>
      </c>
      <c r="W73" s="18"/>
      <c r="X73" s="19"/>
      <c r="Y73" s="19"/>
      <c r="Z73" s="19"/>
      <c r="AA73" s="44">
        <v>1</v>
      </c>
      <c r="AB73" s="46">
        <f t="shared" si="2"/>
        <v>0.20150000000302679</v>
      </c>
    </row>
    <row r="74" spans="1:28" ht="45" x14ac:dyDescent="0.3">
      <c r="A74" s="23">
        <f t="shared" si="3"/>
        <v>169</v>
      </c>
      <c r="B74" s="24" t="s">
        <v>65</v>
      </c>
      <c r="C74" s="32" t="s">
        <v>49</v>
      </c>
      <c r="D74" s="33" t="s">
        <v>97</v>
      </c>
      <c r="E74" s="32">
        <v>0.38</v>
      </c>
      <c r="F74" s="34">
        <v>44279.576388888891</v>
      </c>
      <c r="G74" s="34">
        <v>44279.631944444445</v>
      </c>
      <c r="H74" s="32" t="s">
        <v>50</v>
      </c>
      <c r="I74" s="35">
        <f>((G74-F74)*24)</f>
        <v>1.3333333333139308</v>
      </c>
      <c r="J74" s="33" t="s">
        <v>97</v>
      </c>
      <c r="K74" s="20">
        <v>0</v>
      </c>
      <c r="L74" s="20">
        <v>0</v>
      </c>
      <c r="M74" s="32">
        <v>95</v>
      </c>
      <c r="N74" s="32">
        <v>0</v>
      </c>
      <c r="O74" s="32">
        <v>0</v>
      </c>
      <c r="P74" s="32">
        <v>95</v>
      </c>
      <c r="Q74" s="32">
        <v>0</v>
      </c>
      <c r="R74" s="32">
        <v>0</v>
      </c>
      <c r="S74" s="32">
        <v>0</v>
      </c>
      <c r="T74" s="32">
        <v>95</v>
      </c>
      <c r="U74" s="32">
        <v>0</v>
      </c>
      <c r="V74" s="32">
        <v>71</v>
      </c>
      <c r="W74" s="32"/>
      <c r="X74" s="32"/>
      <c r="Y74" s="32"/>
      <c r="Z74" s="32"/>
      <c r="AA74" s="41">
        <v>1</v>
      </c>
      <c r="AB74" s="46">
        <f t="shared" si="2"/>
        <v>9.4666666665289084E-2</v>
      </c>
    </row>
    <row r="75" spans="1:28" ht="45" x14ac:dyDescent="0.3">
      <c r="A75" s="23">
        <f t="shared" si="3"/>
        <v>170</v>
      </c>
      <c r="B75" s="24" t="s">
        <v>65</v>
      </c>
      <c r="C75" s="33" t="s">
        <v>49</v>
      </c>
      <c r="D75" s="33" t="s">
        <v>64</v>
      </c>
      <c r="E75" s="32" t="s">
        <v>57</v>
      </c>
      <c r="F75" s="34">
        <v>44279.583333333336</v>
      </c>
      <c r="G75" s="34">
        <v>44279.62222222222</v>
      </c>
      <c r="H75" s="32" t="s">
        <v>50</v>
      </c>
      <c r="I75" s="35">
        <f t="shared" ref="I75" si="22">(G75-F75)*24</f>
        <v>0.93333333323244005</v>
      </c>
      <c r="J75" s="33" t="s">
        <v>64</v>
      </c>
      <c r="K75" s="20">
        <v>0</v>
      </c>
      <c r="L75" s="20">
        <v>0</v>
      </c>
      <c r="M75" s="32">
        <v>42</v>
      </c>
      <c r="N75" s="32">
        <v>0</v>
      </c>
      <c r="O75" s="32">
        <v>0</v>
      </c>
      <c r="P75" s="32">
        <v>42</v>
      </c>
      <c r="Q75" s="32">
        <v>0</v>
      </c>
      <c r="R75" s="32">
        <v>0</v>
      </c>
      <c r="S75" s="32">
        <v>0</v>
      </c>
      <c r="T75" s="32">
        <v>42</v>
      </c>
      <c r="U75" s="32">
        <v>0</v>
      </c>
      <c r="V75" s="32">
        <v>89.77</v>
      </c>
      <c r="W75" s="32"/>
      <c r="X75" s="32"/>
      <c r="Y75" s="32"/>
      <c r="Z75" s="32"/>
      <c r="AA75" s="41">
        <v>1</v>
      </c>
      <c r="AB75" s="46">
        <f t="shared" si="2"/>
        <v>8.3785333324276137E-2</v>
      </c>
    </row>
    <row r="76" spans="1:28" ht="45" x14ac:dyDescent="0.3">
      <c r="A76" s="23">
        <f t="shared" si="3"/>
        <v>171</v>
      </c>
      <c r="B76" s="24" t="s">
        <v>65</v>
      </c>
      <c r="C76" s="36" t="s">
        <v>52</v>
      </c>
      <c r="D76" s="36" t="s">
        <v>135</v>
      </c>
      <c r="E76" s="36" t="s">
        <v>60</v>
      </c>
      <c r="F76" s="36" t="s">
        <v>136</v>
      </c>
      <c r="G76" s="36" t="s">
        <v>137</v>
      </c>
      <c r="H76" s="36" t="s">
        <v>51</v>
      </c>
      <c r="I76" s="36">
        <v>1.08</v>
      </c>
      <c r="J76" s="36" t="s">
        <v>138</v>
      </c>
      <c r="K76" s="20">
        <v>0</v>
      </c>
      <c r="L76" s="20">
        <v>0</v>
      </c>
      <c r="M76" s="36">
        <v>345</v>
      </c>
      <c r="N76" s="36">
        <v>0</v>
      </c>
      <c r="O76" s="36">
        <v>0</v>
      </c>
      <c r="P76" s="36">
        <v>345</v>
      </c>
      <c r="Q76" s="36">
        <v>0</v>
      </c>
      <c r="R76" s="36">
        <v>0</v>
      </c>
      <c r="S76" s="36">
        <v>0</v>
      </c>
      <c r="T76" s="36">
        <v>345</v>
      </c>
      <c r="U76" s="36">
        <v>0</v>
      </c>
      <c r="V76" s="36">
        <v>659</v>
      </c>
      <c r="W76" s="36"/>
      <c r="X76" s="36">
        <v>20</v>
      </c>
      <c r="Y76" s="25" t="s">
        <v>55</v>
      </c>
      <c r="Z76" s="25" t="s">
        <v>53</v>
      </c>
      <c r="AA76" s="42">
        <v>1</v>
      </c>
      <c r="AB76" s="46">
        <f t="shared" ref="AB76:AB99" si="23">I76*V76/1000</f>
        <v>0.71172000000000002</v>
      </c>
    </row>
    <row r="77" spans="1:28" ht="45" x14ac:dyDescent="0.3">
      <c r="A77" s="23">
        <f t="shared" ref="A77:A99" si="24">A76+1</f>
        <v>172</v>
      </c>
      <c r="B77" s="24" t="s">
        <v>65</v>
      </c>
      <c r="C77" s="20" t="s">
        <v>49</v>
      </c>
      <c r="D77" s="30" t="s">
        <v>174</v>
      </c>
      <c r="E77" s="20" t="s">
        <v>57</v>
      </c>
      <c r="F77" s="21">
        <v>44279.375</v>
      </c>
      <c r="G77" s="21">
        <v>44279.458333333336</v>
      </c>
      <c r="H77" s="20" t="s">
        <v>50</v>
      </c>
      <c r="I77" s="22">
        <f t="shared" ref="I77:I78" si="25">(ABS(F77-G77)*24)</f>
        <v>2.0000000000582077</v>
      </c>
      <c r="J77" s="30" t="s">
        <v>174</v>
      </c>
      <c r="K77" s="20">
        <v>0</v>
      </c>
      <c r="L77" s="20">
        <v>0</v>
      </c>
      <c r="M77" s="20">
        <v>10</v>
      </c>
      <c r="N77" s="20">
        <v>0</v>
      </c>
      <c r="O77" s="20">
        <v>0</v>
      </c>
      <c r="P77" s="20">
        <v>10</v>
      </c>
      <c r="Q77" s="20">
        <v>0</v>
      </c>
      <c r="R77" s="20">
        <v>0</v>
      </c>
      <c r="S77" s="20">
        <v>0</v>
      </c>
      <c r="T77" s="20">
        <v>10</v>
      </c>
      <c r="U77" s="20">
        <v>0</v>
      </c>
      <c r="V77" s="20">
        <v>231</v>
      </c>
      <c r="W77" s="20"/>
      <c r="X77" s="30"/>
      <c r="Y77" s="31"/>
      <c r="Z77" s="31"/>
      <c r="AA77" s="40">
        <v>1</v>
      </c>
      <c r="AB77" s="46">
        <f t="shared" si="23"/>
        <v>0.46200000001344599</v>
      </c>
    </row>
    <row r="78" spans="1:28" ht="45" x14ac:dyDescent="0.3">
      <c r="A78" s="23">
        <f t="shared" si="24"/>
        <v>173</v>
      </c>
      <c r="B78" s="24" t="s">
        <v>65</v>
      </c>
      <c r="C78" s="20" t="s">
        <v>49</v>
      </c>
      <c r="D78" s="30" t="s">
        <v>175</v>
      </c>
      <c r="E78" s="20" t="s">
        <v>57</v>
      </c>
      <c r="F78" s="21">
        <v>44279.583333333336</v>
      </c>
      <c r="G78" s="21">
        <v>44279.666666666664</v>
      </c>
      <c r="H78" s="20" t="s">
        <v>50</v>
      </c>
      <c r="I78" s="22">
        <f t="shared" si="25"/>
        <v>1.9999999998835847</v>
      </c>
      <c r="J78" s="30" t="s">
        <v>175</v>
      </c>
      <c r="K78" s="20">
        <v>0</v>
      </c>
      <c r="L78" s="20">
        <v>0</v>
      </c>
      <c r="M78" s="20">
        <v>8</v>
      </c>
      <c r="N78" s="20">
        <v>0</v>
      </c>
      <c r="O78" s="20">
        <v>0</v>
      </c>
      <c r="P78" s="20">
        <v>8</v>
      </c>
      <c r="Q78" s="20">
        <v>0</v>
      </c>
      <c r="R78" s="20">
        <v>0</v>
      </c>
      <c r="S78" s="20">
        <v>0</v>
      </c>
      <c r="T78" s="20">
        <v>8</v>
      </c>
      <c r="U78" s="20">
        <v>0</v>
      </c>
      <c r="V78" s="20">
        <v>78</v>
      </c>
      <c r="W78" s="20"/>
      <c r="X78" s="30"/>
      <c r="Y78" s="31"/>
      <c r="Z78" s="31"/>
      <c r="AA78" s="40">
        <v>1</v>
      </c>
      <c r="AB78" s="46">
        <f t="shared" si="23"/>
        <v>0.1559999999909196</v>
      </c>
    </row>
    <row r="79" spans="1:28" ht="45" x14ac:dyDescent="0.3">
      <c r="A79" s="23">
        <f t="shared" si="24"/>
        <v>174</v>
      </c>
      <c r="B79" s="24" t="s">
        <v>65</v>
      </c>
      <c r="C79" s="24" t="s">
        <v>49</v>
      </c>
      <c r="D79" s="24" t="s">
        <v>98</v>
      </c>
      <c r="E79" s="24">
        <v>0.38</v>
      </c>
      <c r="F79" s="27">
        <v>44280.604166666664</v>
      </c>
      <c r="G79" s="27">
        <v>44280.673611111109</v>
      </c>
      <c r="H79" s="24" t="s">
        <v>50</v>
      </c>
      <c r="I79" s="29">
        <f>((G79-F79)*24)</f>
        <v>1.6666666666860692</v>
      </c>
      <c r="J79" s="24" t="s">
        <v>98</v>
      </c>
      <c r="K79" s="20">
        <v>0</v>
      </c>
      <c r="L79" s="20">
        <v>0</v>
      </c>
      <c r="M79" s="24">
        <v>189</v>
      </c>
      <c r="N79" s="24">
        <v>0</v>
      </c>
      <c r="O79" s="24">
        <v>0</v>
      </c>
      <c r="P79" s="24">
        <v>189</v>
      </c>
      <c r="Q79" s="24">
        <v>0</v>
      </c>
      <c r="R79" s="24">
        <v>0</v>
      </c>
      <c r="S79" s="24">
        <v>0</v>
      </c>
      <c r="T79" s="24">
        <v>189</v>
      </c>
      <c r="U79" s="24">
        <v>0</v>
      </c>
      <c r="V79" s="24">
        <v>167</v>
      </c>
      <c r="W79" s="24"/>
      <c r="X79" s="24"/>
      <c r="Y79" s="25"/>
      <c r="Z79" s="25"/>
      <c r="AA79" s="43">
        <v>1</v>
      </c>
      <c r="AB79" s="46">
        <f t="shared" si="23"/>
        <v>0.27833333333657356</v>
      </c>
    </row>
    <row r="80" spans="1:28" ht="45" x14ac:dyDescent="0.3">
      <c r="A80" s="23">
        <f t="shared" si="24"/>
        <v>175</v>
      </c>
      <c r="B80" s="24" t="s">
        <v>65</v>
      </c>
      <c r="C80" s="24" t="s">
        <v>49</v>
      </c>
      <c r="D80" s="24" t="s">
        <v>99</v>
      </c>
      <c r="E80" s="24">
        <v>0.38</v>
      </c>
      <c r="F80" s="27">
        <v>44280.625</v>
      </c>
      <c r="G80" s="27">
        <v>44280.645833333336</v>
      </c>
      <c r="H80" s="24" t="s">
        <v>50</v>
      </c>
      <c r="I80" s="29">
        <f t="shared" ref="I80:I98" si="26">((G80-F80)*24)</f>
        <v>0.50000000005820766</v>
      </c>
      <c r="J80" s="24" t="s">
        <v>100</v>
      </c>
      <c r="K80" s="20">
        <v>0</v>
      </c>
      <c r="L80" s="20">
        <v>0</v>
      </c>
      <c r="M80" s="24">
        <v>43</v>
      </c>
      <c r="N80" s="24">
        <v>0</v>
      </c>
      <c r="O80" s="24">
        <v>0</v>
      </c>
      <c r="P80" s="24">
        <v>43</v>
      </c>
      <c r="Q80" s="24">
        <v>0</v>
      </c>
      <c r="R80" s="24">
        <v>0</v>
      </c>
      <c r="S80" s="24">
        <v>0</v>
      </c>
      <c r="T80" s="24">
        <v>43</v>
      </c>
      <c r="U80" s="24">
        <v>0</v>
      </c>
      <c r="V80" s="24">
        <v>108</v>
      </c>
      <c r="W80" s="24"/>
      <c r="X80" s="24"/>
      <c r="Y80" s="25"/>
      <c r="Z80" s="25"/>
      <c r="AA80" s="43">
        <v>1</v>
      </c>
      <c r="AB80" s="46">
        <f t="shared" si="23"/>
        <v>5.4000000006286429E-2</v>
      </c>
    </row>
    <row r="81" spans="1:28" ht="60" x14ac:dyDescent="0.3">
      <c r="A81" s="23">
        <f t="shared" si="24"/>
        <v>176</v>
      </c>
      <c r="B81" s="24" t="s">
        <v>65</v>
      </c>
      <c r="C81" s="32" t="s">
        <v>49</v>
      </c>
      <c r="D81" s="33" t="s">
        <v>115</v>
      </c>
      <c r="E81" s="32">
        <v>0.38</v>
      </c>
      <c r="F81" s="34">
        <v>44280.376388888886</v>
      </c>
      <c r="G81" s="34">
        <v>44280.666666666664</v>
      </c>
      <c r="H81" s="32" t="s">
        <v>50</v>
      </c>
      <c r="I81" s="35">
        <f t="shared" ref="I81" si="27">(G81-F81)*24</f>
        <v>6.9666666666744277</v>
      </c>
      <c r="J81" s="33" t="s">
        <v>115</v>
      </c>
      <c r="K81" s="20">
        <v>0</v>
      </c>
      <c r="L81" s="20">
        <v>0</v>
      </c>
      <c r="M81" s="32">
        <v>35</v>
      </c>
      <c r="N81" s="32">
        <v>0</v>
      </c>
      <c r="O81" s="32">
        <v>0</v>
      </c>
      <c r="P81" s="32">
        <v>35</v>
      </c>
      <c r="Q81" s="32">
        <v>0</v>
      </c>
      <c r="R81" s="32">
        <v>0</v>
      </c>
      <c r="S81" s="32">
        <v>0</v>
      </c>
      <c r="T81" s="32">
        <v>35</v>
      </c>
      <c r="U81" s="32">
        <v>0</v>
      </c>
      <c r="V81" s="32">
        <v>62.4</v>
      </c>
      <c r="W81" s="32"/>
      <c r="X81" s="32"/>
      <c r="Y81" s="32"/>
      <c r="Z81" s="32"/>
      <c r="AA81" s="41">
        <v>1</v>
      </c>
      <c r="AB81" s="46">
        <f t="shared" si="23"/>
        <v>0.43472000000048427</v>
      </c>
    </row>
    <row r="82" spans="1:28" ht="45" x14ac:dyDescent="0.3">
      <c r="A82" s="23">
        <f t="shared" si="24"/>
        <v>177</v>
      </c>
      <c r="B82" s="24" t="s">
        <v>65</v>
      </c>
      <c r="C82" s="20" t="s">
        <v>49</v>
      </c>
      <c r="D82" s="30" t="s">
        <v>176</v>
      </c>
      <c r="E82" s="20" t="s">
        <v>57</v>
      </c>
      <c r="F82" s="21">
        <v>44280.375</v>
      </c>
      <c r="G82" s="21">
        <v>44280.458333333336</v>
      </c>
      <c r="H82" s="20" t="s">
        <v>50</v>
      </c>
      <c r="I82" s="22">
        <f t="shared" ref="I82:I83" si="28">(ABS(F82-G82)*24)</f>
        <v>2.0000000000582077</v>
      </c>
      <c r="J82" s="30" t="s">
        <v>176</v>
      </c>
      <c r="K82" s="20">
        <v>0</v>
      </c>
      <c r="L82" s="20">
        <v>0</v>
      </c>
      <c r="M82" s="20">
        <v>7</v>
      </c>
      <c r="N82" s="20">
        <v>0</v>
      </c>
      <c r="O82" s="20">
        <v>0</v>
      </c>
      <c r="P82" s="20">
        <v>7</v>
      </c>
      <c r="Q82" s="20">
        <v>0</v>
      </c>
      <c r="R82" s="20">
        <v>0</v>
      </c>
      <c r="S82" s="20">
        <v>0</v>
      </c>
      <c r="T82" s="20">
        <v>7</v>
      </c>
      <c r="U82" s="20">
        <v>0</v>
      </c>
      <c r="V82" s="20">
        <v>62</v>
      </c>
      <c r="W82" s="20"/>
      <c r="X82" s="30"/>
      <c r="Y82" s="31"/>
      <c r="Z82" s="31"/>
      <c r="AA82" s="40">
        <v>1</v>
      </c>
      <c r="AB82" s="46">
        <f t="shared" si="23"/>
        <v>0.12400000000360888</v>
      </c>
    </row>
    <row r="83" spans="1:28" ht="45" x14ac:dyDescent="0.3">
      <c r="A83" s="23">
        <f t="shared" si="24"/>
        <v>178</v>
      </c>
      <c r="B83" s="24" t="s">
        <v>65</v>
      </c>
      <c r="C83" s="20" t="s">
        <v>49</v>
      </c>
      <c r="D83" s="30" t="s">
        <v>177</v>
      </c>
      <c r="E83" s="20" t="s">
        <v>57</v>
      </c>
      <c r="F83" s="21">
        <v>44280.583333333336</v>
      </c>
      <c r="G83" s="21">
        <v>44280.666666666664</v>
      </c>
      <c r="H83" s="20" t="s">
        <v>50</v>
      </c>
      <c r="I83" s="22">
        <f t="shared" si="28"/>
        <v>1.9999999998835847</v>
      </c>
      <c r="J83" s="30" t="s">
        <v>177</v>
      </c>
      <c r="K83" s="20">
        <v>0</v>
      </c>
      <c r="L83" s="20">
        <v>0</v>
      </c>
      <c r="M83" s="20">
        <v>6</v>
      </c>
      <c r="N83" s="20">
        <v>0</v>
      </c>
      <c r="O83" s="20">
        <v>0</v>
      </c>
      <c r="P83" s="20">
        <v>6</v>
      </c>
      <c r="Q83" s="20">
        <v>0</v>
      </c>
      <c r="R83" s="20">
        <v>0</v>
      </c>
      <c r="S83" s="20">
        <v>0</v>
      </c>
      <c r="T83" s="20">
        <v>6</v>
      </c>
      <c r="U83" s="20">
        <v>0</v>
      </c>
      <c r="V83" s="20">
        <v>102</v>
      </c>
      <c r="W83" s="20"/>
      <c r="X83" s="30"/>
      <c r="Y83" s="31"/>
      <c r="Z83" s="31"/>
      <c r="AA83" s="40">
        <v>1</v>
      </c>
      <c r="AB83" s="46">
        <f t="shared" si="23"/>
        <v>0.20399999998812562</v>
      </c>
    </row>
    <row r="84" spans="1:28" ht="45" x14ac:dyDescent="0.3">
      <c r="A84" s="23">
        <f t="shared" si="24"/>
        <v>179</v>
      </c>
      <c r="B84" s="24" t="s">
        <v>65</v>
      </c>
      <c r="C84" s="20" t="s">
        <v>49</v>
      </c>
      <c r="D84" s="30" t="s">
        <v>69</v>
      </c>
      <c r="E84" s="20">
        <v>0.38</v>
      </c>
      <c r="F84" s="21">
        <v>44281.59375</v>
      </c>
      <c r="G84" s="21">
        <v>44281.652777777781</v>
      </c>
      <c r="H84" s="20" t="s">
        <v>50</v>
      </c>
      <c r="I84" s="29">
        <f t="shared" si="26"/>
        <v>1.4166666667442769</v>
      </c>
      <c r="J84" s="30" t="s">
        <v>69</v>
      </c>
      <c r="K84" s="20">
        <v>0</v>
      </c>
      <c r="L84" s="20">
        <v>0</v>
      </c>
      <c r="M84" s="20">
        <v>63</v>
      </c>
      <c r="N84" s="20">
        <v>0</v>
      </c>
      <c r="O84" s="20">
        <v>0</v>
      </c>
      <c r="P84" s="20">
        <v>63</v>
      </c>
      <c r="Q84" s="20">
        <v>0</v>
      </c>
      <c r="R84" s="20">
        <v>0</v>
      </c>
      <c r="S84" s="20">
        <v>0</v>
      </c>
      <c r="T84" s="20">
        <v>63</v>
      </c>
      <c r="U84" s="20">
        <v>0</v>
      </c>
      <c r="V84" s="26">
        <v>58</v>
      </c>
      <c r="W84" s="26"/>
      <c r="X84" s="26"/>
      <c r="Y84" s="26"/>
      <c r="Z84" s="26"/>
      <c r="AA84" s="45">
        <v>1</v>
      </c>
      <c r="AB84" s="46">
        <f t="shared" si="23"/>
        <v>8.2166666671168065E-2</v>
      </c>
    </row>
    <row r="85" spans="1:28" ht="45" x14ac:dyDescent="0.3">
      <c r="A85" s="23">
        <f t="shared" si="24"/>
        <v>180</v>
      </c>
      <c r="B85" s="24" t="s">
        <v>65</v>
      </c>
      <c r="C85" s="20" t="s">
        <v>49</v>
      </c>
      <c r="D85" s="30" t="s">
        <v>101</v>
      </c>
      <c r="E85" s="20">
        <v>0.38</v>
      </c>
      <c r="F85" s="21">
        <v>44281.571527777778</v>
      </c>
      <c r="G85" s="21">
        <v>44281.659722222219</v>
      </c>
      <c r="H85" s="20" t="s">
        <v>50</v>
      </c>
      <c r="I85" s="29">
        <f t="shared" si="26"/>
        <v>2.1166666665812954</v>
      </c>
      <c r="J85" s="30" t="s">
        <v>102</v>
      </c>
      <c r="K85" s="20">
        <v>0</v>
      </c>
      <c r="L85" s="20">
        <v>0</v>
      </c>
      <c r="M85" s="20">
        <v>11</v>
      </c>
      <c r="N85" s="20">
        <v>0</v>
      </c>
      <c r="O85" s="20">
        <v>0</v>
      </c>
      <c r="P85" s="20">
        <v>11</v>
      </c>
      <c r="Q85" s="20">
        <v>0</v>
      </c>
      <c r="R85" s="20">
        <v>0</v>
      </c>
      <c r="S85" s="20">
        <v>0</v>
      </c>
      <c r="T85" s="20">
        <v>11</v>
      </c>
      <c r="U85" s="20">
        <v>0</v>
      </c>
      <c r="V85" s="20">
        <v>14</v>
      </c>
      <c r="W85" s="20"/>
      <c r="X85" s="30"/>
      <c r="Y85" s="31"/>
      <c r="Z85" s="31"/>
      <c r="AA85" s="40">
        <v>1</v>
      </c>
      <c r="AB85" s="46">
        <f t="shared" si="23"/>
        <v>2.9633333332138138E-2</v>
      </c>
    </row>
    <row r="86" spans="1:28" ht="60" x14ac:dyDescent="0.3">
      <c r="A86" s="23">
        <f t="shared" si="24"/>
        <v>181</v>
      </c>
      <c r="B86" s="24" t="s">
        <v>65</v>
      </c>
      <c r="C86" s="32" t="s">
        <v>49</v>
      </c>
      <c r="D86" s="33" t="s">
        <v>115</v>
      </c>
      <c r="E86" s="32">
        <v>0.38</v>
      </c>
      <c r="F86" s="34">
        <v>44281.375</v>
      </c>
      <c r="G86" s="34">
        <v>44281.666666666664</v>
      </c>
      <c r="H86" s="32" t="s">
        <v>50</v>
      </c>
      <c r="I86" s="35">
        <f t="shared" ref="I86:I90" si="29">(G86-F86)*24</f>
        <v>6.9999999999417923</v>
      </c>
      <c r="J86" s="33" t="s">
        <v>115</v>
      </c>
      <c r="K86" s="20">
        <v>0</v>
      </c>
      <c r="L86" s="20">
        <v>0</v>
      </c>
      <c r="M86" s="32">
        <v>35</v>
      </c>
      <c r="N86" s="32">
        <v>0</v>
      </c>
      <c r="O86" s="32">
        <v>0</v>
      </c>
      <c r="P86" s="32">
        <v>35</v>
      </c>
      <c r="Q86" s="32">
        <v>0</v>
      </c>
      <c r="R86" s="32">
        <v>0</v>
      </c>
      <c r="S86" s="32">
        <v>0</v>
      </c>
      <c r="T86" s="32">
        <v>35</v>
      </c>
      <c r="U86" s="32">
        <v>0</v>
      </c>
      <c r="V86" s="32">
        <v>62.4</v>
      </c>
      <c r="W86" s="32"/>
      <c r="X86" s="32"/>
      <c r="Y86" s="32"/>
      <c r="Z86" s="32"/>
      <c r="AA86" s="41">
        <v>1</v>
      </c>
      <c r="AB86" s="46">
        <f t="shared" si="23"/>
        <v>0.43679999999636782</v>
      </c>
    </row>
    <row r="87" spans="1:28" ht="60" x14ac:dyDescent="0.3">
      <c r="A87" s="23">
        <f t="shared" si="24"/>
        <v>182</v>
      </c>
      <c r="B87" s="24" t="s">
        <v>65</v>
      </c>
      <c r="C87" s="32" t="s">
        <v>49</v>
      </c>
      <c r="D87" s="33" t="s">
        <v>116</v>
      </c>
      <c r="E87" s="32">
        <v>0.38</v>
      </c>
      <c r="F87" s="34">
        <v>44281.625</v>
      </c>
      <c r="G87" s="34">
        <v>44281.652777777781</v>
      </c>
      <c r="H87" s="32" t="s">
        <v>50</v>
      </c>
      <c r="I87" s="35">
        <f t="shared" si="29"/>
        <v>0.66666666674427688</v>
      </c>
      <c r="J87" s="33" t="s">
        <v>116</v>
      </c>
      <c r="K87" s="20">
        <v>0</v>
      </c>
      <c r="L87" s="20">
        <v>0</v>
      </c>
      <c r="M87" s="32">
        <v>1</v>
      </c>
      <c r="N87" s="32">
        <v>0</v>
      </c>
      <c r="O87" s="32">
        <v>0</v>
      </c>
      <c r="P87" s="32">
        <v>1</v>
      </c>
      <c r="Q87" s="32">
        <v>0</v>
      </c>
      <c r="R87" s="32">
        <v>0</v>
      </c>
      <c r="S87" s="32">
        <v>0</v>
      </c>
      <c r="T87" s="32">
        <v>1</v>
      </c>
      <c r="U87" s="32">
        <v>0</v>
      </c>
      <c r="V87" s="32">
        <v>20.37</v>
      </c>
      <c r="W87" s="32"/>
      <c r="X87" s="32"/>
      <c r="Y87" s="32"/>
      <c r="Z87" s="32"/>
      <c r="AA87" s="41">
        <v>1</v>
      </c>
      <c r="AB87" s="46">
        <f t="shared" si="23"/>
        <v>1.3580000001580921E-2</v>
      </c>
    </row>
    <row r="88" spans="1:28" ht="45" x14ac:dyDescent="0.3">
      <c r="A88" s="23">
        <f t="shared" si="24"/>
        <v>183</v>
      </c>
      <c r="B88" s="24" t="s">
        <v>65</v>
      </c>
      <c r="C88" s="20" t="s">
        <v>49</v>
      </c>
      <c r="D88" s="30" t="s">
        <v>178</v>
      </c>
      <c r="E88" s="20" t="s">
        <v>57</v>
      </c>
      <c r="F88" s="21">
        <v>44281.583333333336</v>
      </c>
      <c r="G88" s="21">
        <v>44281.645833333336</v>
      </c>
      <c r="H88" s="20" t="s">
        <v>50</v>
      </c>
      <c r="I88" s="22">
        <f t="shared" ref="I88" si="30">(ABS(F88-G88)*24)</f>
        <v>1.5</v>
      </c>
      <c r="J88" s="30" t="s">
        <v>178</v>
      </c>
      <c r="K88" s="20">
        <v>0</v>
      </c>
      <c r="L88" s="20">
        <v>0</v>
      </c>
      <c r="M88" s="20">
        <v>9</v>
      </c>
      <c r="N88" s="20">
        <v>0</v>
      </c>
      <c r="O88" s="20">
        <v>0</v>
      </c>
      <c r="P88" s="20">
        <v>9</v>
      </c>
      <c r="Q88" s="20">
        <v>0</v>
      </c>
      <c r="R88" s="20">
        <v>0</v>
      </c>
      <c r="S88" s="20">
        <v>0</v>
      </c>
      <c r="T88" s="20">
        <v>9</v>
      </c>
      <c r="U88" s="20">
        <v>0</v>
      </c>
      <c r="V88" s="20">
        <v>116</v>
      </c>
      <c r="W88" s="20"/>
      <c r="X88" s="30"/>
      <c r="Y88" s="31"/>
      <c r="Z88" s="31"/>
      <c r="AA88" s="40">
        <v>1</v>
      </c>
      <c r="AB88" s="46">
        <f t="shared" si="23"/>
        <v>0.17399999999999999</v>
      </c>
    </row>
    <row r="89" spans="1:28" ht="45" x14ac:dyDescent="0.3">
      <c r="A89" s="23">
        <f t="shared" si="24"/>
        <v>184</v>
      </c>
      <c r="B89" s="24" t="s">
        <v>65</v>
      </c>
      <c r="C89" s="36" t="s">
        <v>56</v>
      </c>
      <c r="D89" s="36" t="s">
        <v>139</v>
      </c>
      <c r="E89" s="36" t="s">
        <v>60</v>
      </c>
      <c r="F89" s="36" t="s">
        <v>140</v>
      </c>
      <c r="G89" s="36" t="s">
        <v>141</v>
      </c>
      <c r="H89" s="36" t="s">
        <v>51</v>
      </c>
      <c r="I89" s="36">
        <v>0.67</v>
      </c>
      <c r="J89" s="36" t="s">
        <v>142</v>
      </c>
      <c r="K89" s="20">
        <v>0</v>
      </c>
      <c r="L89" s="20">
        <v>0</v>
      </c>
      <c r="M89" s="36">
        <v>16</v>
      </c>
      <c r="N89" s="36">
        <v>0</v>
      </c>
      <c r="O89" s="36">
        <v>0</v>
      </c>
      <c r="P89" s="36">
        <v>16</v>
      </c>
      <c r="Q89" s="36">
        <v>0</v>
      </c>
      <c r="R89" s="36">
        <v>0</v>
      </c>
      <c r="S89" s="36">
        <v>0</v>
      </c>
      <c r="T89" s="36">
        <v>16</v>
      </c>
      <c r="U89" s="36">
        <v>0</v>
      </c>
      <c r="V89" s="36">
        <v>98</v>
      </c>
      <c r="W89" s="36"/>
      <c r="X89" s="36">
        <v>21</v>
      </c>
      <c r="Y89" s="25" t="s">
        <v>55</v>
      </c>
      <c r="Z89" s="25" t="s">
        <v>53</v>
      </c>
      <c r="AA89" s="42">
        <v>1</v>
      </c>
      <c r="AB89" s="46">
        <f t="shared" si="23"/>
        <v>6.566000000000001E-2</v>
      </c>
    </row>
    <row r="90" spans="1:28" ht="45" x14ac:dyDescent="0.3">
      <c r="A90" s="23">
        <f t="shared" si="24"/>
        <v>185</v>
      </c>
      <c r="B90" s="24" t="s">
        <v>65</v>
      </c>
      <c r="C90" s="32" t="s">
        <v>49</v>
      </c>
      <c r="D90" s="33" t="s">
        <v>117</v>
      </c>
      <c r="E90" s="32">
        <v>0.38</v>
      </c>
      <c r="F90" s="34">
        <v>44284.381944444445</v>
      </c>
      <c r="G90" s="34">
        <v>44284.638888888891</v>
      </c>
      <c r="H90" s="32" t="s">
        <v>50</v>
      </c>
      <c r="I90" s="35">
        <f t="shared" si="29"/>
        <v>6.1666666666860692</v>
      </c>
      <c r="J90" s="33" t="s">
        <v>117</v>
      </c>
      <c r="K90" s="20">
        <v>0</v>
      </c>
      <c r="L90" s="20">
        <v>0</v>
      </c>
      <c r="M90" s="32">
        <v>64</v>
      </c>
      <c r="N90" s="32">
        <v>0</v>
      </c>
      <c r="O90" s="32">
        <v>0</v>
      </c>
      <c r="P90" s="32">
        <v>64</v>
      </c>
      <c r="Q90" s="32">
        <v>0</v>
      </c>
      <c r="R90" s="32">
        <v>0</v>
      </c>
      <c r="S90" s="32">
        <v>0</v>
      </c>
      <c r="T90" s="32">
        <v>64</v>
      </c>
      <c r="U90" s="32">
        <v>0</v>
      </c>
      <c r="V90" s="32">
        <v>29.3</v>
      </c>
      <c r="W90" s="32"/>
      <c r="X90" s="32"/>
      <c r="Y90" s="32"/>
      <c r="Z90" s="32"/>
      <c r="AA90" s="41">
        <v>1</v>
      </c>
      <c r="AB90" s="46">
        <f t="shared" si="23"/>
        <v>0.18068333333390182</v>
      </c>
    </row>
    <row r="91" spans="1:28" ht="45" x14ac:dyDescent="0.3">
      <c r="A91" s="23">
        <f t="shared" si="24"/>
        <v>186</v>
      </c>
      <c r="B91" s="24" t="s">
        <v>65</v>
      </c>
      <c r="C91" s="20" t="s">
        <v>49</v>
      </c>
      <c r="D91" s="30" t="s">
        <v>179</v>
      </c>
      <c r="E91" s="20" t="s">
        <v>57</v>
      </c>
      <c r="F91" s="21">
        <v>44284.583333333336</v>
      </c>
      <c r="G91" s="21">
        <v>44284.645833333336</v>
      </c>
      <c r="H91" s="20" t="s">
        <v>50</v>
      </c>
      <c r="I91" s="22">
        <f t="shared" ref="I91" si="31">(ABS(F91-G91)*24)</f>
        <v>1.5</v>
      </c>
      <c r="J91" s="30" t="s">
        <v>179</v>
      </c>
      <c r="K91" s="20">
        <v>0</v>
      </c>
      <c r="L91" s="20">
        <v>0</v>
      </c>
      <c r="M91" s="20">
        <v>5</v>
      </c>
      <c r="N91" s="20">
        <v>0</v>
      </c>
      <c r="O91" s="20">
        <v>0</v>
      </c>
      <c r="P91" s="20">
        <v>5</v>
      </c>
      <c r="Q91" s="20">
        <v>0</v>
      </c>
      <c r="R91" s="20">
        <v>0</v>
      </c>
      <c r="S91" s="20">
        <v>0</v>
      </c>
      <c r="T91" s="20">
        <v>5</v>
      </c>
      <c r="U91" s="20">
        <v>0</v>
      </c>
      <c r="V91" s="20">
        <v>8</v>
      </c>
      <c r="W91" s="20"/>
      <c r="X91" s="30"/>
      <c r="Y91" s="31"/>
      <c r="Z91" s="31"/>
      <c r="AA91" s="40">
        <v>1</v>
      </c>
      <c r="AB91" s="46">
        <f t="shared" si="23"/>
        <v>1.2E-2</v>
      </c>
    </row>
    <row r="92" spans="1:28" ht="45" x14ac:dyDescent="0.3">
      <c r="A92" s="23">
        <f t="shared" si="24"/>
        <v>187</v>
      </c>
      <c r="B92" s="24" t="s">
        <v>65</v>
      </c>
      <c r="C92" s="36" t="s">
        <v>56</v>
      </c>
      <c r="D92" s="36" t="s">
        <v>143</v>
      </c>
      <c r="E92" s="36" t="s">
        <v>54</v>
      </c>
      <c r="F92" s="36" t="s">
        <v>144</v>
      </c>
      <c r="G92" s="36" t="s">
        <v>145</v>
      </c>
      <c r="H92" s="36" t="s">
        <v>51</v>
      </c>
      <c r="I92" s="36">
        <v>0.53</v>
      </c>
      <c r="J92" s="36" t="s">
        <v>146</v>
      </c>
      <c r="K92" s="20">
        <v>0</v>
      </c>
      <c r="L92" s="20">
        <v>0</v>
      </c>
      <c r="M92" s="36">
        <v>18</v>
      </c>
      <c r="N92" s="36">
        <v>0</v>
      </c>
      <c r="O92" s="36">
        <v>0</v>
      </c>
      <c r="P92" s="36">
        <v>18</v>
      </c>
      <c r="Q92" s="36">
        <v>0</v>
      </c>
      <c r="R92" s="36">
        <v>0</v>
      </c>
      <c r="S92" s="36">
        <v>0</v>
      </c>
      <c r="T92" s="36">
        <v>18</v>
      </c>
      <c r="U92" s="36">
        <v>0</v>
      </c>
      <c r="V92" s="36">
        <v>201</v>
      </c>
      <c r="W92" s="36"/>
      <c r="X92" s="36">
        <v>22</v>
      </c>
      <c r="Y92" s="25" t="s">
        <v>55</v>
      </c>
      <c r="Z92" s="25" t="s">
        <v>53</v>
      </c>
      <c r="AA92" s="42">
        <v>1</v>
      </c>
      <c r="AB92" s="46">
        <f t="shared" si="23"/>
        <v>0.10653</v>
      </c>
    </row>
    <row r="93" spans="1:28" ht="45" x14ac:dyDescent="0.3">
      <c r="A93" s="23">
        <f t="shared" si="24"/>
        <v>188</v>
      </c>
      <c r="B93" s="24" t="s">
        <v>65</v>
      </c>
      <c r="C93" s="20" t="s">
        <v>49</v>
      </c>
      <c r="D93" s="30" t="s">
        <v>90</v>
      </c>
      <c r="E93" s="20">
        <v>0.38</v>
      </c>
      <c r="F93" s="21">
        <v>44285.380555555559</v>
      </c>
      <c r="G93" s="21">
        <v>44285.46875</v>
      </c>
      <c r="H93" s="20" t="s">
        <v>50</v>
      </c>
      <c r="I93" s="29">
        <f t="shared" si="26"/>
        <v>2.1166666665812954</v>
      </c>
      <c r="J93" s="30" t="s">
        <v>96</v>
      </c>
      <c r="K93" s="20">
        <v>0</v>
      </c>
      <c r="L93" s="20">
        <v>0</v>
      </c>
      <c r="M93" s="20">
        <v>51</v>
      </c>
      <c r="N93" s="20">
        <v>0</v>
      </c>
      <c r="O93" s="20">
        <v>0</v>
      </c>
      <c r="P93" s="20">
        <v>51</v>
      </c>
      <c r="Q93" s="20">
        <v>0</v>
      </c>
      <c r="R93" s="20">
        <v>0</v>
      </c>
      <c r="S93" s="20">
        <v>0</v>
      </c>
      <c r="T93" s="20">
        <v>51</v>
      </c>
      <c r="U93" s="20">
        <v>0</v>
      </c>
      <c r="V93" s="20">
        <v>39</v>
      </c>
      <c r="W93" s="20"/>
      <c r="X93" s="30"/>
      <c r="Y93" s="31"/>
      <c r="Z93" s="31"/>
      <c r="AA93" s="40">
        <v>1</v>
      </c>
      <c r="AB93" s="46">
        <f t="shared" si="23"/>
        <v>8.2549999996670523E-2</v>
      </c>
    </row>
    <row r="94" spans="1:28" ht="45" x14ac:dyDescent="0.3">
      <c r="A94" s="23">
        <f t="shared" si="24"/>
        <v>189</v>
      </c>
      <c r="B94" s="24" t="s">
        <v>65</v>
      </c>
      <c r="C94" s="24" t="s">
        <v>49</v>
      </c>
      <c r="D94" s="24" t="s">
        <v>64</v>
      </c>
      <c r="E94" s="24">
        <v>0.38</v>
      </c>
      <c r="F94" s="27">
        <v>44285.59375</v>
      </c>
      <c r="G94" s="27">
        <v>44285.652777777781</v>
      </c>
      <c r="H94" s="24" t="s">
        <v>50</v>
      </c>
      <c r="I94" s="29">
        <f t="shared" si="26"/>
        <v>1.4166666667442769</v>
      </c>
      <c r="J94" s="24" t="s">
        <v>64</v>
      </c>
      <c r="K94" s="20">
        <v>0</v>
      </c>
      <c r="L94" s="20">
        <v>0</v>
      </c>
      <c r="M94" s="24">
        <v>156</v>
      </c>
      <c r="N94" s="24">
        <v>0</v>
      </c>
      <c r="O94" s="24">
        <v>0</v>
      </c>
      <c r="P94" s="24">
        <v>156</v>
      </c>
      <c r="Q94" s="24">
        <v>0</v>
      </c>
      <c r="R94" s="24">
        <v>0</v>
      </c>
      <c r="S94" s="24">
        <v>0</v>
      </c>
      <c r="T94" s="24">
        <v>156</v>
      </c>
      <c r="U94" s="24">
        <v>0</v>
      </c>
      <c r="V94" s="24">
        <v>141</v>
      </c>
      <c r="W94" s="24"/>
      <c r="X94" s="24"/>
      <c r="Y94" s="24"/>
      <c r="Z94" s="24"/>
      <c r="AA94" s="43">
        <v>1</v>
      </c>
      <c r="AB94" s="46">
        <f t="shared" si="23"/>
        <v>0.19975000001094304</v>
      </c>
    </row>
    <row r="95" spans="1:28" ht="45" x14ac:dyDescent="0.3">
      <c r="A95" s="23">
        <f t="shared" si="24"/>
        <v>190</v>
      </c>
      <c r="B95" s="24" t="s">
        <v>65</v>
      </c>
      <c r="C95" s="32" t="s">
        <v>49</v>
      </c>
      <c r="D95" s="33" t="s">
        <v>117</v>
      </c>
      <c r="E95" s="32">
        <v>0.38</v>
      </c>
      <c r="F95" s="34">
        <v>44285.381249999999</v>
      </c>
      <c r="G95" s="34">
        <v>44285.691666666666</v>
      </c>
      <c r="H95" s="32" t="s">
        <v>50</v>
      </c>
      <c r="I95" s="35">
        <f t="shared" ref="I95" si="32">(G95-F95)*24</f>
        <v>7.4500000000116415</v>
      </c>
      <c r="J95" s="33" t="s">
        <v>117</v>
      </c>
      <c r="K95" s="20">
        <v>0</v>
      </c>
      <c r="L95" s="20">
        <v>0</v>
      </c>
      <c r="M95" s="32">
        <v>64</v>
      </c>
      <c r="N95" s="32">
        <v>0</v>
      </c>
      <c r="O95" s="32">
        <v>0</v>
      </c>
      <c r="P95" s="32">
        <v>64</v>
      </c>
      <c r="Q95" s="32">
        <v>0</v>
      </c>
      <c r="R95" s="32">
        <v>0</v>
      </c>
      <c r="S95" s="32">
        <v>0</v>
      </c>
      <c r="T95" s="32">
        <v>64</v>
      </c>
      <c r="U95" s="32">
        <v>0</v>
      </c>
      <c r="V95" s="32">
        <v>29.3</v>
      </c>
      <c r="W95" s="32"/>
      <c r="X95" s="32"/>
      <c r="Y95" s="32"/>
      <c r="Z95" s="32"/>
      <c r="AA95" s="41">
        <v>1</v>
      </c>
      <c r="AB95" s="46">
        <f t="shared" si="23"/>
        <v>0.21828500000034112</v>
      </c>
    </row>
    <row r="96" spans="1:28" ht="45" x14ac:dyDescent="0.3">
      <c r="A96" s="23">
        <f t="shared" si="24"/>
        <v>191</v>
      </c>
      <c r="B96" s="24" t="s">
        <v>65</v>
      </c>
      <c r="C96" s="20" t="s">
        <v>49</v>
      </c>
      <c r="D96" s="30" t="s">
        <v>180</v>
      </c>
      <c r="E96" s="20" t="s">
        <v>57</v>
      </c>
      <c r="F96" s="21">
        <v>44285.583333333336</v>
      </c>
      <c r="G96" s="21">
        <v>44285.645833333336</v>
      </c>
      <c r="H96" s="20" t="s">
        <v>50</v>
      </c>
      <c r="I96" s="22">
        <f t="shared" ref="I96" si="33">(ABS(F96-G96)*24)</f>
        <v>1.5</v>
      </c>
      <c r="J96" s="30" t="s">
        <v>180</v>
      </c>
      <c r="K96" s="20">
        <v>0</v>
      </c>
      <c r="L96" s="20">
        <v>0</v>
      </c>
      <c r="M96" s="20">
        <v>8</v>
      </c>
      <c r="N96" s="20">
        <v>0</v>
      </c>
      <c r="O96" s="20">
        <v>0</v>
      </c>
      <c r="P96" s="20">
        <v>8</v>
      </c>
      <c r="Q96" s="20">
        <v>0</v>
      </c>
      <c r="R96" s="20">
        <v>0</v>
      </c>
      <c r="S96" s="20">
        <v>0</v>
      </c>
      <c r="T96" s="20">
        <v>8</v>
      </c>
      <c r="U96" s="20">
        <v>0</v>
      </c>
      <c r="V96" s="20">
        <v>129</v>
      </c>
      <c r="W96" s="20"/>
      <c r="X96" s="30"/>
      <c r="Y96" s="31"/>
      <c r="Z96" s="31"/>
      <c r="AA96" s="40">
        <v>1</v>
      </c>
      <c r="AB96" s="46">
        <f t="shared" si="23"/>
        <v>0.19350000000000001</v>
      </c>
    </row>
    <row r="97" spans="1:28" ht="45" x14ac:dyDescent="0.3">
      <c r="A97" s="23">
        <f t="shared" si="24"/>
        <v>192</v>
      </c>
      <c r="B97" s="24" t="s">
        <v>65</v>
      </c>
      <c r="C97" s="36" t="s">
        <v>56</v>
      </c>
      <c r="D97" s="36" t="s">
        <v>147</v>
      </c>
      <c r="E97" s="36" t="s">
        <v>54</v>
      </c>
      <c r="F97" s="36" t="s">
        <v>148</v>
      </c>
      <c r="G97" s="36" t="s">
        <v>149</v>
      </c>
      <c r="H97" s="36" t="s">
        <v>51</v>
      </c>
      <c r="I97" s="36">
        <v>0.97</v>
      </c>
      <c r="J97" s="36" t="s">
        <v>150</v>
      </c>
      <c r="K97" s="20">
        <v>0</v>
      </c>
      <c r="L97" s="20">
        <v>0</v>
      </c>
      <c r="M97" s="36">
        <v>15</v>
      </c>
      <c r="N97" s="36">
        <v>0</v>
      </c>
      <c r="O97" s="36">
        <v>0</v>
      </c>
      <c r="P97" s="36">
        <v>15</v>
      </c>
      <c r="Q97" s="36">
        <v>0</v>
      </c>
      <c r="R97" s="36">
        <v>0</v>
      </c>
      <c r="S97" s="36">
        <v>0</v>
      </c>
      <c r="T97" s="36">
        <v>15</v>
      </c>
      <c r="U97" s="36">
        <v>0</v>
      </c>
      <c r="V97" s="36">
        <v>65</v>
      </c>
      <c r="W97" s="36"/>
      <c r="X97" s="36">
        <v>23</v>
      </c>
      <c r="Y97" s="25" t="s">
        <v>55</v>
      </c>
      <c r="Z97" s="25" t="s">
        <v>53</v>
      </c>
      <c r="AA97" s="42">
        <v>1</v>
      </c>
      <c r="AB97" s="46">
        <f t="shared" si="23"/>
        <v>6.3049999999999995E-2</v>
      </c>
    </row>
    <row r="98" spans="1:28" ht="45" x14ac:dyDescent="0.3">
      <c r="A98" s="23">
        <f t="shared" si="24"/>
        <v>193</v>
      </c>
      <c r="B98" s="24" t="s">
        <v>65</v>
      </c>
      <c r="C98" s="24" t="s">
        <v>49</v>
      </c>
      <c r="D98" s="24" t="s">
        <v>103</v>
      </c>
      <c r="E98" s="24">
        <v>0.38</v>
      </c>
      <c r="F98" s="27">
        <v>44286.625</v>
      </c>
      <c r="G98" s="27">
        <v>44286.645833333336</v>
      </c>
      <c r="H98" s="24" t="s">
        <v>50</v>
      </c>
      <c r="I98" s="29">
        <f t="shared" si="26"/>
        <v>0.50000000005820766</v>
      </c>
      <c r="J98" s="24" t="s">
        <v>103</v>
      </c>
      <c r="K98" s="20">
        <v>0</v>
      </c>
      <c r="L98" s="20">
        <v>0</v>
      </c>
      <c r="M98" s="24">
        <v>28</v>
      </c>
      <c r="N98" s="24">
        <v>0</v>
      </c>
      <c r="O98" s="24">
        <v>0</v>
      </c>
      <c r="P98" s="24">
        <v>28</v>
      </c>
      <c r="Q98" s="24">
        <v>0</v>
      </c>
      <c r="R98" s="24">
        <v>0</v>
      </c>
      <c r="S98" s="24">
        <v>0</v>
      </c>
      <c r="T98" s="24">
        <v>28</v>
      </c>
      <c r="U98" s="24">
        <v>0</v>
      </c>
      <c r="V98" s="24">
        <v>171</v>
      </c>
      <c r="W98" s="24"/>
      <c r="X98" s="24"/>
      <c r="Y98" s="24"/>
      <c r="Z98" s="28"/>
      <c r="AA98" s="43">
        <v>1</v>
      </c>
      <c r="AB98" s="46">
        <f t="shared" si="23"/>
        <v>8.5500000009953517E-2</v>
      </c>
    </row>
    <row r="99" spans="1:28" ht="45" x14ac:dyDescent="0.3">
      <c r="A99" s="23">
        <f t="shared" si="24"/>
        <v>194</v>
      </c>
      <c r="B99" s="24" t="s">
        <v>65</v>
      </c>
      <c r="C99" s="32" t="s">
        <v>49</v>
      </c>
      <c r="D99" s="33" t="s">
        <v>118</v>
      </c>
      <c r="E99" s="32" t="s">
        <v>57</v>
      </c>
      <c r="F99" s="34">
        <v>44286.402777777781</v>
      </c>
      <c r="G99" s="34">
        <v>44286.670138888891</v>
      </c>
      <c r="H99" s="32" t="s">
        <v>50</v>
      </c>
      <c r="I99" s="35">
        <f t="shared" ref="I99" si="34">(G99-F99)*24</f>
        <v>6.4166666666278616</v>
      </c>
      <c r="J99" s="33" t="s">
        <v>119</v>
      </c>
      <c r="K99" s="20">
        <v>0</v>
      </c>
      <c r="L99" s="20">
        <v>0</v>
      </c>
      <c r="M99" s="32">
        <v>12</v>
      </c>
      <c r="N99" s="32">
        <v>0</v>
      </c>
      <c r="O99" s="32">
        <v>0</v>
      </c>
      <c r="P99" s="32">
        <v>12</v>
      </c>
      <c r="Q99" s="32">
        <v>0</v>
      </c>
      <c r="R99" s="32">
        <v>0</v>
      </c>
      <c r="S99" s="32">
        <v>0</v>
      </c>
      <c r="T99" s="32">
        <v>12</v>
      </c>
      <c r="U99" s="32">
        <v>0</v>
      </c>
      <c r="V99" s="32">
        <v>3.18</v>
      </c>
      <c r="W99" s="32"/>
      <c r="X99" s="32"/>
      <c r="Y99" s="32"/>
      <c r="Z99" s="32"/>
      <c r="AA99" s="41">
        <v>1</v>
      </c>
      <c r="AB99" s="46">
        <f t="shared" si="23"/>
        <v>2.0404999999876602E-2</v>
      </c>
    </row>
  </sheetData>
  <sheetProtection formatRows="0" insertRows="0"/>
  <mergeCells count="30">
    <mergeCell ref="A1:O1"/>
    <mergeCell ref="A6:I6"/>
    <mergeCell ref="J6:V6"/>
    <mergeCell ref="W6:W9"/>
    <mergeCell ref="X6:Z7"/>
    <mergeCell ref="A4:T4"/>
    <mergeCell ref="Q8:T8"/>
    <mergeCell ref="U8:U9"/>
    <mergeCell ref="F7:F9"/>
    <mergeCell ref="G7:G9"/>
    <mergeCell ref="H7:H9"/>
    <mergeCell ref="I7:I9"/>
    <mergeCell ref="J7:J9"/>
    <mergeCell ref="K7:K9"/>
    <mergeCell ref="A3:T3"/>
    <mergeCell ref="AB6:AB9"/>
    <mergeCell ref="AA6:AA9"/>
    <mergeCell ref="A7:A9"/>
    <mergeCell ref="B7:B9"/>
    <mergeCell ref="C7:C9"/>
    <mergeCell ref="D7:D9"/>
    <mergeCell ref="E7:E9"/>
    <mergeCell ref="X8:X9"/>
    <mergeCell ref="Y8:Y9"/>
    <mergeCell ref="Z8:Z9"/>
    <mergeCell ref="V7:V9"/>
    <mergeCell ref="L7:L9"/>
    <mergeCell ref="M7:U7"/>
    <mergeCell ref="M8:M9"/>
    <mergeCell ref="N8:P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workbookViewId="0">
      <selection activeCell="B2" sqref="B2:B13"/>
    </sheetView>
  </sheetViews>
  <sheetFormatPr defaultRowHeight="15" x14ac:dyDescent="0.25"/>
  <sheetData>
    <row r="2" spans="2:2" x14ac:dyDescent="0.25">
      <c r="B2" t="s">
        <v>30</v>
      </c>
    </row>
    <row r="3" spans="2:2" x14ac:dyDescent="0.25">
      <c r="B3" t="s">
        <v>31</v>
      </c>
    </row>
    <row r="4" spans="2:2" x14ac:dyDescent="0.25">
      <c r="B4" t="s">
        <v>32</v>
      </c>
    </row>
    <row r="5" spans="2:2" x14ac:dyDescent="0.25">
      <c r="B5" t="s">
        <v>33</v>
      </c>
    </row>
    <row r="6" spans="2:2" x14ac:dyDescent="0.25">
      <c r="B6" t="s">
        <v>34</v>
      </c>
    </row>
    <row r="7" spans="2:2" x14ac:dyDescent="0.25">
      <c r="B7" t="s">
        <v>35</v>
      </c>
    </row>
    <row r="8" spans="2:2" x14ac:dyDescent="0.25">
      <c r="B8" t="s">
        <v>36</v>
      </c>
    </row>
    <row r="9" spans="2:2" x14ac:dyDescent="0.25">
      <c r="B9" t="s">
        <v>37</v>
      </c>
    </row>
    <row r="10" spans="2:2" x14ac:dyDescent="0.25">
      <c r="B10" t="s">
        <v>38</v>
      </c>
    </row>
    <row r="11" spans="2:2" x14ac:dyDescent="0.25">
      <c r="B11" t="s">
        <v>39</v>
      </c>
    </row>
    <row r="12" spans="2:2" x14ac:dyDescent="0.25">
      <c r="B12" t="s">
        <v>40</v>
      </c>
    </row>
    <row r="13" spans="2:2" x14ac:dyDescent="0.25">
      <c r="B13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Отчет</vt:lpstr>
      <vt:lpstr>Лист2</vt:lpstr>
      <vt:lpstr>Отчет!_ftnref1</vt:lpstr>
      <vt:lpstr>Отчет!_Toc472327096</vt:lpstr>
      <vt:lpstr>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1</cp:lastModifiedBy>
  <dcterms:created xsi:type="dcterms:W3CDTF">2017-02-13T15:22:59Z</dcterms:created>
  <dcterms:modified xsi:type="dcterms:W3CDTF">2021-06-01T04:16:03Z</dcterms:modified>
</cp:coreProperties>
</file>